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00150280\Desktop\__R8.2.6告示_準用河川磯川改修工事（その５）\02_★公告関係\05_工事費内訳書・自己採点表\"/>
    </mc:Choice>
  </mc:AlternateContent>
  <xr:revisionPtr revIDLastSave="0" documentId="13_ncr:1_{42F195E8-D234-4AAB-B0EC-D8EF2A4A94DD}" xr6:coauthVersionLast="47" xr6:coauthVersionMax="47" xr10:uidLastSave="{00000000-0000-0000-0000-000000000000}"/>
  <bookViews>
    <workbookView xWindow="-98" yWindow="-98" windowWidth="21795" windowHeight="13875"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'★内訳書記載例（土木関係）'!$A$1:$F$48</definedName>
    <definedName name="_xlnm.Print_Area" localSheetId="3">PDFファイルの作成方法!$A$1:$I$63</definedName>
    <definedName name="_xlnm.Print_Area" localSheetId="0">工事内訳書及び自己採点表!$A$1:$K$120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5" i="13" l="1"/>
  <c r="F54" i="13"/>
  <c r="E40" i="13"/>
  <c r="E44" i="13" s="1"/>
  <c r="I38" i="13"/>
  <c r="J67" i="17"/>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E42" i="13" l="1"/>
  <c r="E46" i="13" s="1"/>
  <c r="I50" i="17"/>
  <c r="I32" i="17"/>
  <c r="I67" i="17" s="1"/>
  <c r="M96" i="13" l="1"/>
  <c r="M95" i="13"/>
  <c r="M94" i="13"/>
  <c r="M93" i="13"/>
  <c r="M91" i="13"/>
  <c r="M74" i="13" l="1"/>
  <c r="M72" i="13"/>
  <c r="M73" i="13"/>
  <c r="I72" i="13" l="1"/>
  <c r="M99" i="13"/>
  <c r="M98" i="13"/>
  <c r="M97" i="13"/>
  <c r="M69" i="13"/>
  <c r="M68" i="13"/>
  <c r="M67" i="13"/>
  <c r="M66" i="13"/>
  <c r="M65" i="13"/>
  <c r="M64" i="13"/>
  <c r="M63" i="13"/>
  <c r="M62" i="13"/>
  <c r="I62" i="13" l="1"/>
  <c r="I97" i="13"/>
  <c r="M78" i="13" l="1"/>
  <c r="M77" i="13"/>
  <c r="M76" i="13"/>
  <c r="F35" i="12" l="1"/>
  <c r="M82" i="13" l="1"/>
  <c r="J120" i="13"/>
  <c r="M118" i="13"/>
  <c r="M117" i="13"/>
  <c r="M116" i="13"/>
  <c r="M115" i="13"/>
  <c r="M114" i="13"/>
  <c r="M113" i="13"/>
  <c r="M112" i="13"/>
  <c r="M111" i="13"/>
  <c r="M110" i="13"/>
  <c r="M109" i="13"/>
  <c r="M108" i="13"/>
  <c r="M107" i="13"/>
  <c r="M106" i="13"/>
  <c r="M105" i="13"/>
  <c r="M104" i="13"/>
  <c r="M102" i="13"/>
  <c r="M101" i="13"/>
  <c r="M100" i="13"/>
  <c r="M92" i="13"/>
  <c r="I92" i="13" s="1"/>
  <c r="M90" i="13"/>
  <c r="M89" i="13"/>
  <c r="M88" i="13"/>
  <c r="M87" i="13"/>
  <c r="M86" i="13"/>
  <c r="M85" i="13"/>
  <c r="M84" i="13"/>
  <c r="M81" i="13"/>
  <c r="M80" i="13"/>
  <c r="M79" i="13"/>
  <c r="M75" i="13"/>
  <c r="M71" i="13"/>
  <c r="M70" i="13"/>
  <c r="M61" i="13"/>
  <c r="M60" i="13"/>
  <c r="M59" i="13"/>
  <c r="I87" i="13" l="1"/>
  <c r="I115" i="13"/>
  <c r="I106" i="13"/>
  <c r="I104" i="13"/>
  <c r="I117" i="13"/>
  <c r="I113" i="13"/>
  <c r="I109" i="13"/>
  <c r="I100" i="13"/>
  <c r="I84" i="13"/>
  <c r="I75" i="13"/>
  <c r="I70" i="13"/>
  <c r="I59" i="13"/>
  <c r="I81" i="13"/>
  <c r="I119" i="13" l="1"/>
  <c r="I103" i="13"/>
  <c r="I83" i="13"/>
  <c r="I120"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595B0202-5487-4A5A-9A81-1E3BDB26C584}">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A6483A12-8081-4E8E-A602-5BFB5E1E0F91}">
      <text>
        <r>
          <rPr>
            <b/>
            <sz val="9"/>
            <color indexed="10"/>
            <rFont val="ＭＳ ゴシック"/>
            <family val="3"/>
            <charset val="128"/>
          </rPr>
          <t>「代理人」は、代理人による紙入札の場合のみ記載してください。</t>
        </r>
      </text>
    </comment>
    <comment ref="E18" authorId="0" shapeId="0" xr:uid="{70111E62-EC05-4EE1-BF98-4FFDFA5E6F13}">
      <text>
        <r>
          <rPr>
            <b/>
            <sz val="12"/>
            <color indexed="10"/>
            <rFont val="ＭＳ Ｐゴシック"/>
            <family val="3"/>
            <charset val="128"/>
          </rPr>
          <t>行数が不足する場合は、
増やしていただいてかまいません。</t>
        </r>
      </text>
    </comment>
    <comment ref="E40" authorId="0" shapeId="0" xr:uid="{5BCD69F5-1DB4-426E-855B-4DE8FDA9D8A1}">
      <text>
        <r>
          <rPr>
            <b/>
            <sz val="12"/>
            <color indexed="10"/>
            <rFont val="ＭＳ Ｐゴシック"/>
            <family val="3"/>
            <charset val="128"/>
          </rPr>
          <t>黄色のセルは自動計算されます。</t>
        </r>
      </text>
    </comment>
    <comment ref="E45" authorId="0" shapeId="0" xr:uid="{C13C8B5E-0239-45DA-A487-C1A550D10349}">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<sst xmlns="http://schemas.openxmlformats.org/spreadsheetml/2006/main" count="302" uniqueCount="192">
  <si>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</si>
  <si>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</si>
  <si>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</si>
  <si>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</si>
  <si>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</si>
  <si>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</si>
  <si>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</si>
  <si>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</si>
  <si>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</si>
  <si>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</si>
  <si>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</si>
  <si>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</si>
  <si>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</si>
  <si>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</si>
  <si>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</si>
  <si>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</si>
  <si>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</si>
  <si>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</si>
  <si>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</si>
  <si>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</si>
  <si>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</si>
  <si>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</si>
  <si>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</si>
  <si>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</si>
  <si>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</si>
  <si>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</si>
  <si>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</si>
  <si>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</si>
  <si>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</si>
  <si>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</si>
  <si>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</si>
  <si>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</si>
  <si>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</si>
  <si>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</si>
  <si>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</si>
  <si>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</si>
  <si>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</si>
  <si>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</si>
  <si>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</si>
  <si>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</si>
  <si>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</si>
  <si>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</si>
  <si>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</si>
  <si>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</si>
  <si>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</si>
  <si>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</si>
  <si>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</si>
  <si>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</si>
  <si>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</si>
  <si>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</si>
  <si>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</si>
  <si>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</si>
  <si>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</si>
  <si>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</si>
  <si>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</si>
  <si>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</si>
  <si>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</si>
  <si>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</si>
  <si>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</si>
  <si>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</si>
  <si>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</si>
  <si>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</si>
  <si>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</si>
  <si>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</si>
  <si>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</si>
  <si>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</si>
  <si>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</si>
  <si>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</si>
  <si>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</si>
  <si>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</si>
  <si>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</si>
  <si>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</si>
  <si>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</si>
  <si>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</si>
  <si>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</si>
  <si>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</si>
  <si>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</si>
  <si>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</si>
  <si>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</si>
  <si>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</si>
  <si>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</si>
  <si>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</si>
  <si>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</si>
  <si>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</si>
  <si>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</si>
  <si>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</si>
  <si>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</si>
  <si>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</si>
  <si>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</si>
  <si>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</si>
  <si>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</si>
  <si>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</si>
  <si>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</si>
  <si>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</si>
  <si>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</si>
  <si>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</si>
  <si>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</si>
  <si>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</si>
  <si>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</si>
  <si>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</si>
  <si>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</si>
  <si>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</si>
  <si>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</si>
  <si>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</si>
  <si>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</si>
  <si>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</si>
  <si>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</si>
  <si>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</si>
  <si>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</si>
  <si>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</si>
  <si>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</si>
  <si>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</si>
  <si>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</si>
  <si>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</si>
  <si>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</si>
  <si>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</si>
  <si>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</si>
  <si>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</si>
  <si>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</si>
  <si>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</si>
  <si>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</si>
  <si>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</si>
  <si>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</si>
  <si>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</si>
  <si>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</si>
  <si>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</si>
  <si>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</si>
  <si>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</si>
  <si>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</si>
  <si>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</si>
  <si>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</si>
  <si>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</si>
  <si>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</si>
  <si>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</si>
  <si>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</si>
  <si>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</si>
  <si>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</si>
  <si>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</si>
  <si>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</si>
  <si>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</si>
  <si>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</si>
  <si>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</si>
  <si>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</si>
  <si>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</si>
  <si>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</si>
  <si>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</si>
  <si>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</si>
  <si>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</si>
  <si>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</si>
  <si>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</si>
  <si>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</si>
  <si>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</si>
  <si>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</si>
  <si>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</si>
  <si>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</si>
  <si>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</si>
  <si>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</si>
  <si>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</si>
  <si>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</si>
  <si>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</si>
  <si>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</si>
  <si>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</si>
  <si>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</si>
  <si>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</si>
  <si>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</si>
  <si>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</si>
  <si>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</si>
  <si>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</si>
  <si>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</si>
  <si>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</si>
  <si>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</si>
  <si>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</si>
  <si>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</si>
  <si>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</si>
  <si>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</si>
  <si>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</si>
  <si>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</si>
  <si>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</si>
  <si>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</si>
  <si>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</si>
  <si>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準用河川磯川改修工事（その５）</t>
    <phoneticPr fontId="2"/>
  </si>
  <si>
    <t>割 合(％)</t>
    <rPh sb="0" eb="1">
      <t>ワリ</t>
    </rPh>
    <rPh sb="2" eb="3">
      <t>ゴウ</t>
    </rPh>
    <phoneticPr fontId="2"/>
  </si>
  <si>
    <t>　　　　　　　　（工事価格のうち、材料費　　　　　　　　　　　　　　　　　　</t>
    <rPh sb="9" eb="11">
      <t>コウジ</t>
    </rPh>
    <rPh sb="11" eb="13">
      <t>カカク</t>
    </rPh>
    <rPh sb="17" eb="20">
      <t>ザイリョウヒ</t>
    </rPh>
    <phoneticPr fontId="2"/>
  </si>
  <si>
    <t>円）</t>
    <rPh sb="0" eb="1">
      <t>エン</t>
    </rPh>
    <phoneticPr fontId="2"/>
  </si>
  <si>
    <t>　　　　　　　　（工事価格のうち、労務費　　　　　　　　　　　　　　　　　　</t>
    <rPh sb="9" eb="11">
      <t>コウジ</t>
    </rPh>
    <rPh sb="11" eb="13">
      <t>カカク</t>
    </rPh>
    <rPh sb="17" eb="20">
      <t>ロウムヒ</t>
    </rPh>
    <phoneticPr fontId="2"/>
  </si>
  <si>
    <t>　　　　　　　　（工事価格のうち、法定福利費の事業主負担額　　　　　　　　　　　　　　　　　　</t>
    <rPh sb="9" eb="11">
      <t>コウジ</t>
    </rPh>
    <rPh sb="11" eb="13">
      <t>カカク</t>
    </rPh>
    <rPh sb="17" eb="19">
      <t>ホウテイ</t>
    </rPh>
    <rPh sb="19" eb="21">
      <t>フクリ</t>
    </rPh>
    <rPh sb="21" eb="22">
      <t>ヒ</t>
    </rPh>
    <rPh sb="23" eb="25">
      <t>ジギョウ</t>
    </rPh>
    <rPh sb="25" eb="26">
      <t>ヌシ</t>
    </rPh>
    <rPh sb="26" eb="28">
      <t>フタン</t>
    </rPh>
    <rPh sb="28" eb="29">
      <t>ガク</t>
    </rPh>
    <phoneticPr fontId="2"/>
  </si>
  <si>
    <t>　　　　　　　　（工事価格のうち、建退共制度の掛金　　　　　　　　　　　　　　　　　</t>
    <rPh sb="9" eb="11">
      <t>コウジ</t>
    </rPh>
    <rPh sb="11" eb="13">
      <t>カカク</t>
    </rPh>
    <rPh sb="17" eb="20">
      <t>ケンタイキョウ</t>
    </rPh>
    <rPh sb="20" eb="22">
      <t>セイド</t>
    </rPh>
    <rPh sb="23" eb="25">
      <t>カケキン</t>
    </rPh>
    <phoneticPr fontId="2"/>
  </si>
  <si>
    <t>　　　　　　　　（工事価格のうち、安全衛生経費　　　　　　　　　　　　　　　　　</t>
    <rPh sb="9" eb="11">
      <t>コウジ</t>
    </rPh>
    <rPh sb="11" eb="13">
      <t>カカク</t>
    </rPh>
    <rPh sb="17" eb="19">
      <t>アンゼン</t>
    </rPh>
    <rPh sb="19" eb="21">
      <t>エイセイ</t>
    </rPh>
    <rPh sb="21" eb="23">
      <t>ケイヒ</t>
    </rPh>
    <phoneticPr fontId="2"/>
  </si>
  <si>
    <t>鹿児島市吉野町</t>
    <phoneticPr fontId="2"/>
  </si>
  <si>
    <t>●●●</t>
  </si>
  <si>
    <t>土木一式工事（港湾工事、ＰＣ橋工事及びトンネル工事を除く）で契約金額６千万円以上の完成工事実績</t>
    <rPh sb="23" eb="25">
      <t>こうじ</t>
    </rPh>
    <rPh sb="35" eb="36">
      <t>せん</t>
    </rPh>
    <rPh sb="36" eb="37">
      <t>まん</t>
    </rPh>
    <rPh sb="37" eb="38">
      <t>えん</t>
    </rPh>
    <rPh sb="38" eb="40">
      <t>いじょう</t>
    </rPh>
    <rPh sb="41" eb="43">
      <t>かんせい</t>
    </rPh>
    <rPh sb="43" eb="45">
      <t>こうじ</t>
    </rPh>
    <rPh sb="45" eb="47">
      <t>じっせき</t>
    </rPh>
    <phoneticPr fontId="19" type="Hiragana" alignment="center"/>
  </si>
  <si>
    <t>土木一式工事（港湾工事、ＰＣ橋工事及びトンネル工事を除く）で契約金額６千万円以上の施工経験</t>
    <rPh sb="35" eb="37">
      <t>せんまん</t>
    </rPh>
    <rPh sb="37" eb="38">
      <t>えん</t>
    </rPh>
    <rPh sb="38" eb="40">
      <t>いじょう</t>
    </rPh>
    <rPh sb="41" eb="43">
      <t>せこう</t>
    </rPh>
    <rPh sb="43" eb="45">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</si>
</sst>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0"/>
      <color theme="1"/>
      <name val="ＭＳ 明朝"/>
      <family val="1"/>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0"/>
      <name val="ＭＳ Ｐゴシック"/>
      <family val="3"/>
      <charset val="128"/>
    </font>
    <font>
      <sz val="10"/>
      <name val="ＭＳ Ｐ明朝"/>
      <family val="1"/>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51">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413">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8" xfId="3" applyNumberFormat="1" applyFont="1" applyFill="1" applyBorder="1" applyAlignment="1">
      <alignment horizontal="center" vertical="center"/>
    </xf>
    <xf numFmtId="179" fontId="23"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4" fillId="0" borderId="0" xfId="0" applyFont="1">
      <alignment vertical="center"/>
    </xf>
    <xf numFmtId="0" fontId="28"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3" fillId="0" borderId="16" xfId="0" applyFont="1" applyBorder="1">
      <alignment vertical="center"/>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0" fontId="3" fillId="0" borderId="145" xfId="0" applyFont="1" applyBorder="1">
      <alignment vertical="center"/>
    </xf>
    <xf numFmtId="0" fontId="3" fillId="0" borderId="146" xfId="0" applyFont="1" applyBorder="1">
      <alignment vertical="center"/>
    </xf>
    <xf numFmtId="0" fontId="3" fillId="0" borderId="146" xfId="0" applyFont="1" applyBorder="1" applyProtection="1">
      <alignment vertical="center"/>
      <protection locked="0"/>
    </xf>
    <xf numFmtId="0" fontId="34" fillId="0" borderId="147" xfId="0" applyFont="1" applyBorder="1" applyProtection="1">
      <alignment vertical="center"/>
      <protection locked="0"/>
    </xf>
    <xf numFmtId="0" fontId="3" fillId="0" borderId="8" xfId="0" applyFont="1" applyBorder="1">
      <alignment vertical="center"/>
    </xf>
    <xf numFmtId="0" fontId="3" fillId="0" borderId="8" xfId="0" applyFont="1" applyBorder="1" applyProtection="1">
      <alignment vertical="center"/>
      <protection locked="0"/>
    </xf>
    <xf numFmtId="0" fontId="34" fillId="0" borderId="122" xfId="0" applyFont="1" applyBorder="1" applyProtection="1">
      <alignment vertical="center"/>
      <protection locked="0"/>
    </xf>
    <xf numFmtId="0" fontId="3" fillId="0" borderId="148" xfId="0" applyFont="1" applyBorder="1">
      <alignment vertical="center"/>
    </xf>
    <xf numFmtId="0" fontId="3" fillId="0" borderId="149" xfId="0" applyFont="1" applyBorder="1">
      <alignment vertical="center"/>
    </xf>
    <xf numFmtId="0" fontId="3" fillId="0" borderId="149" xfId="0" applyFont="1" applyBorder="1" applyProtection="1">
      <alignment vertical="center"/>
      <protection locked="0"/>
    </xf>
    <xf numFmtId="0" fontId="34" fillId="0" borderId="150" xfId="0" applyFont="1" applyBorder="1" applyProtection="1">
      <alignment vertical="center"/>
      <protection locked="0"/>
    </xf>
    <xf numFmtId="0" fontId="35" fillId="0" borderId="14" xfId="0" applyFont="1" applyBorder="1" applyAlignment="1">
      <alignment horizontal="right" vertical="center"/>
    </xf>
    <xf numFmtId="0" fontId="35" fillId="0" borderId="121" xfId="0" applyFont="1" applyBorder="1" applyAlignment="1">
      <alignment horizontal="left" vertical="center"/>
    </xf>
    <xf numFmtId="0" fontId="35" fillId="0" borderId="8" xfId="0" applyFont="1" applyBorder="1" applyAlignment="1">
      <alignment horizontal="right" vertical="center"/>
    </xf>
    <xf numFmtId="0" fontId="35" fillId="0" borderId="122" xfId="0" applyFont="1" applyBorder="1" applyAlignment="1">
      <alignment horizontal="left" vertical="center"/>
    </xf>
    <xf numFmtId="0" fontId="35" fillId="0" borderId="118" xfId="0" applyFont="1" applyBorder="1" applyAlignment="1">
      <alignment horizontal="right" vertical="center"/>
    </xf>
    <xf numFmtId="0" fontId="35" fillId="0" borderId="123" xfId="0" applyFont="1" applyBorder="1" applyAlignment="1">
      <alignment horizontal="left" vertical="center"/>
    </xf>
    <xf numFmtId="180" fontId="3" fillId="0" borderId="146" xfId="2" applyNumberFormat="1" applyFont="1" applyFill="1" applyBorder="1" applyAlignment="1" applyProtection="1">
      <alignment horizontal="right" vertical="center"/>
      <protection locked="0"/>
    </xf>
    <xf numFmtId="180" fontId="3" fillId="0" borderId="8" xfId="2" applyNumberFormat="1" applyFont="1" applyFill="1" applyBorder="1" applyAlignment="1" applyProtection="1">
      <alignment horizontal="right" vertical="center"/>
      <protection locked="0"/>
    </xf>
    <xf numFmtId="180" fontId="3" fillId="0" borderId="149" xfId="2" applyNumberFormat="1" applyFont="1" applyFill="1" applyBorder="1" applyAlignment="1" applyProtection="1">
      <alignment horizontal="righ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2" fillId="2" borderId="7" xfId="2" applyNumberFormat="1" applyFont="1" applyFill="1" applyBorder="1" applyAlignment="1" applyProtection="1">
      <alignment horizontal="right" vertical="center"/>
      <protection locked="0"/>
    </xf>
    <xf numFmtId="180" fontId="32" fillId="2" borderId="8" xfId="2" applyNumberFormat="1" applyFont="1" applyFill="1" applyBorder="1" applyAlignment="1" applyProtection="1">
      <alignment horizontal="right" vertical="center"/>
      <protection locked="0"/>
    </xf>
    <xf numFmtId="180" fontId="32" fillId="2" borderId="9" xfId="2" applyNumberFormat="1" applyFont="1" applyFill="1" applyBorder="1" applyAlignment="1" applyProtection="1">
      <alignment horizontal="righ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6" fillId="0" borderId="117" xfId="0" applyFont="1" applyBorder="1" applyAlignment="1" applyProtection="1">
      <alignment horizontal="right" vertical="center"/>
      <protection locked="0"/>
    </xf>
    <xf numFmtId="0" fontId="26" fillId="0" borderId="118" xfId="0" applyFont="1" applyBorder="1" applyAlignment="1" applyProtection="1">
      <alignment horizontal="right" vertical="center"/>
      <protection locked="0"/>
    </xf>
    <xf numFmtId="0" fontId="26" fillId="0" borderId="119" xfId="0" applyFont="1" applyBorder="1" applyAlignment="1" applyProtection="1">
      <alignment horizontal="right" vertical="center"/>
      <protection locked="0"/>
    </xf>
    <xf numFmtId="180" fontId="31" fillId="0" borderId="124" xfId="2" applyNumberFormat="1" applyFont="1" applyBorder="1" applyAlignment="1" applyProtection="1">
      <alignment vertical="center"/>
      <protection locked="0"/>
    </xf>
    <xf numFmtId="180" fontId="31" fillId="0" borderId="125" xfId="2" applyNumberFormat="1" applyFont="1" applyBorder="1" applyAlignment="1" applyProtection="1">
      <alignment vertical="center"/>
      <protection locked="0"/>
    </xf>
    <xf numFmtId="180" fontId="31" fillId="0" borderId="78" xfId="2" applyNumberFormat="1" applyFont="1" applyBorder="1" applyAlignment="1" applyProtection="1">
      <alignment vertical="center"/>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3" fillId="2" borderId="10" xfId="2" applyNumberFormat="1" applyFont="1" applyFill="1" applyBorder="1" applyAlignment="1" applyProtection="1">
      <alignment horizontal="right" vertical="center"/>
      <protection locked="0"/>
    </xf>
    <xf numFmtId="180" fontId="33" fillId="2" borderId="11" xfId="2" applyNumberFormat="1" applyFont="1" applyFill="1" applyBorder="1" applyAlignment="1" applyProtection="1">
      <alignment horizontal="right" vertical="center"/>
      <protection locked="0"/>
    </xf>
    <xf numFmtId="180" fontId="33" fillId="2" borderId="12" xfId="2" applyNumberFormat="1" applyFont="1" applyFill="1" applyBorder="1" applyAlignment="1" applyProtection="1">
      <alignment horizontal="righ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80" fontId="31" fillId="0" borderId="7" xfId="0" applyNumberFormat="1" applyFont="1" applyBorder="1" applyProtection="1">
      <alignment vertical="center"/>
      <protection locked="0"/>
    </xf>
    <xf numFmtId="180" fontId="31" fillId="0" borderId="8" xfId="0" applyNumberFormat="1" applyFont="1" applyBorder="1" applyProtection="1">
      <alignment vertical="center"/>
      <protection locked="0"/>
    </xf>
    <xf numFmtId="180" fontId="31" fillId="0" borderId="9" xfId="0" applyNumberFormat="1" applyFont="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180" fontId="31" fillId="0" borderId="13" xfId="0" applyNumberFormat="1" applyFont="1" applyBorder="1" applyProtection="1">
      <alignment vertical="center"/>
      <protection locked="0"/>
    </xf>
    <xf numFmtId="180" fontId="31" fillId="0" borderId="14" xfId="0" applyNumberFormat="1" applyFont="1" applyBorder="1" applyProtection="1">
      <alignment vertical="center"/>
      <protection locked="0"/>
    </xf>
    <xf numFmtId="180" fontId="31" fillId="0" borderId="15" xfId="0" applyNumberFormat="1" applyFont="1" applyBorder="1" applyProtection="1">
      <alignment vertical="center"/>
      <protection locked="0"/>
    </xf>
    <xf numFmtId="10" fontId="31" fillId="0" borderId="13" xfId="0" applyNumberFormat="1" applyFont="1" applyBorder="1" applyProtection="1">
      <alignment vertical="center"/>
      <protection locked="0"/>
    </xf>
    <xf numFmtId="10" fontId="31" fillId="0" borderId="121" xfId="0" applyNumberFormat="1" applyFont="1" applyBorder="1" applyProtection="1">
      <alignment vertical="center"/>
      <protection locked="0"/>
    </xf>
    <xf numFmtId="10" fontId="31" fillId="0" borderId="7" xfId="1" applyNumberFormat="1" applyFont="1" applyFill="1" applyBorder="1" applyProtection="1">
      <alignment vertical="center"/>
      <protection locked="0"/>
    </xf>
    <xf numFmtId="10" fontId="31" fillId="0" borderId="122" xfId="1" applyNumberFormat="1" applyFont="1" applyFill="1" applyBorder="1" applyProtection="1">
      <alignment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31" fillId="0" borderId="120" xfId="0" applyNumberFormat="1" applyFont="1" applyBorder="1" applyProtection="1">
      <alignment vertical="center"/>
      <protection locked="0"/>
    </xf>
    <xf numFmtId="180" fontId="31" fillId="0" borderId="118" xfId="0" applyNumberFormat="1" applyFont="1" applyBorder="1" applyProtection="1">
      <alignment vertical="center"/>
      <protection locked="0"/>
    </xf>
    <xf numFmtId="180" fontId="31" fillId="0" borderId="119" xfId="0" applyNumberFormat="1" applyFont="1" applyBorder="1" applyProtection="1">
      <alignment vertical="center"/>
      <protection locked="0"/>
    </xf>
    <xf numFmtId="10" fontId="31" fillId="0" borderId="120" xfId="1" applyNumberFormat="1" applyFont="1" applyFill="1" applyBorder="1" applyProtection="1">
      <alignment vertical="center"/>
      <protection locked="0"/>
    </xf>
    <xf numFmtId="10" fontId="31" fillId="0" borderId="123" xfId="1" applyNumberFormat="1" applyFont="1" applyFill="1" applyBorder="1" applyProtection="1">
      <alignment vertical="center"/>
      <protection locked="0"/>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6" xfId="0" applyFont="1" applyBorder="1" applyAlignment="1" applyProtection="1">
      <alignment horizontal="center" vertical="center"/>
      <protection locked="0"/>
    </xf>
    <xf numFmtId="180" fontId="31" fillId="0" borderId="13" xfId="2" applyNumberFormat="1" applyFont="1" applyBorder="1" applyAlignment="1" applyProtection="1">
      <alignment horizontal="right" vertical="center"/>
      <protection locked="0"/>
    </xf>
    <xf numFmtId="180" fontId="31" fillId="0" borderId="14" xfId="2" applyNumberFormat="1" applyFont="1" applyBorder="1" applyAlignment="1" applyProtection="1">
      <alignment horizontal="right" vertical="center"/>
      <protection locked="0"/>
    </xf>
    <xf numFmtId="180" fontId="31" fillId="0" borderId="15" xfId="2" applyNumberFormat="1" applyFont="1" applyBorder="1" applyAlignment="1" applyProtection="1">
      <alignment horizontal="right" vertical="center"/>
      <protection locked="0"/>
    </xf>
    <xf numFmtId="10" fontId="31" fillId="0" borderId="13" xfId="1" applyNumberFormat="1" applyFont="1" applyFill="1" applyBorder="1" applyProtection="1">
      <alignment vertical="center"/>
      <protection locked="0"/>
    </xf>
    <xf numFmtId="10" fontId="31" fillId="0" borderId="121" xfId="1" applyNumberFormat="1" applyFont="1" applyFill="1" applyBorder="1" applyProtection="1">
      <alignment vertical="center"/>
      <protection locked="0"/>
    </xf>
    <xf numFmtId="0" fontId="26" fillId="0" borderId="0" xfId="0" applyFont="1" applyAlignment="1" applyProtection="1">
      <alignment horizontal="right"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30" fillId="0" borderId="10" xfId="0" applyFont="1" applyBorder="1" applyAlignment="1" applyProtection="1">
      <alignment vertical="center" wrapText="1"/>
      <protection locked="0"/>
    </xf>
    <xf numFmtId="0" fontId="30" fillId="0" borderId="11" xfId="0" applyFont="1" applyBorder="1" applyProtection="1">
      <alignment vertical="center"/>
      <protection locked="0"/>
    </xf>
    <xf numFmtId="0" fontId="30" fillId="0" borderId="116" xfId="0" applyFont="1" applyBorder="1" applyProtection="1">
      <alignment vertical="center"/>
      <protection locked="0"/>
    </xf>
    <xf numFmtId="0" fontId="16" fillId="0" borderId="0" xfId="3" applyFont="1" applyAlignment="1">
      <alignment horizontal="center" vertical="center"/>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0" fontId="15" fillId="3" borderId="42" xfId="3" applyFont="1" applyFill="1" applyBorder="1" applyAlignment="1">
      <alignment horizontal="center" vertical="distributed" textRotation="255" justifyLastLine="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0" fontId="15" fillId="0" borderId="46" xfId="3" applyFont="1" applyBorder="1" applyAlignment="1">
      <alignment horizontal="left" vertical="center" wrapText="1"/>
    </xf>
    <xf numFmtId="176" fontId="15" fillId="0" borderId="73" xfId="3" applyNumberFormat="1" applyFont="1" applyBorder="1" applyAlignment="1">
      <alignment horizontal="center" vertical="center"/>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61" xfId="3" applyFont="1" applyBorder="1" applyAlignment="1">
      <alignment horizontal="left" vertical="top" wrapText="1"/>
    </xf>
    <xf numFmtId="0" fontId="29" fillId="4" borderId="31" xfId="0" applyFont="1" applyFill="1" applyBorder="1" applyAlignment="1">
      <alignment horizontal="left" vertical="center" wrapText="1"/>
    </xf>
    <xf numFmtId="0" fontId="29" fillId="4" borderId="32" xfId="0" applyFont="1" applyFill="1" applyBorder="1" applyAlignment="1">
      <alignment horizontal="left" vertical="center" wrapText="1"/>
    </xf>
    <xf numFmtId="0" fontId="29" fillId="4" borderId="20" xfId="0" applyFont="1" applyFill="1" applyBorder="1" applyAlignment="1">
      <alignment horizontal="left" vertical="center" wrapText="1"/>
    </xf>
    <xf numFmtId="0" fontId="29" fillId="4" borderId="18" xfId="0" applyFont="1" applyFill="1" applyBorder="1" applyAlignment="1">
      <alignment horizontal="left" vertical="center" wrapText="1"/>
    </xf>
    <xf numFmtId="0" fontId="29" fillId="4" borderId="44" xfId="0" applyFont="1" applyFill="1" applyBorder="1" applyAlignment="1">
      <alignment horizontal="left" vertical="center" wrapText="1"/>
    </xf>
    <xf numFmtId="0" fontId="29"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176" fontId="15" fillId="0" borderId="74" xfId="3" applyNumberFormat="1" applyFont="1" applyBorder="1" applyAlignment="1">
      <alignment horizontal="center"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7" xfId="3" applyFont="1" applyBorder="1" applyAlignment="1">
      <alignment horizontal="left"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35" fillId="0" borderId="19" xfId="0" applyFont="1" applyBorder="1" applyAlignment="1">
      <alignment horizontal="left" vertical="center"/>
    </xf>
    <xf numFmtId="0" fontId="35" fillId="0" borderId="14" xfId="0" applyFont="1" applyBorder="1" applyAlignment="1">
      <alignment horizontal="left" vertical="center"/>
    </xf>
    <xf numFmtId="0" fontId="35" fillId="0" borderId="16" xfId="0" applyFont="1" applyBorder="1" applyAlignment="1">
      <alignment horizontal="left" vertical="center"/>
    </xf>
    <xf numFmtId="0" fontId="35" fillId="0" borderId="8" xfId="0" applyFont="1" applyBorder="1" applyAlignment="1">
      <alignment horizontal="left" vertical="center"/>
    </xf>
    <xf numFmtId="0" fontId="35" fillId="0" borderId="117" xfId="0" applyFont="1" applyBorder="1" applyAlignment="1">
      <alignment horizontal="left" vertical="center"/>
    </xf>
    <xf numFmtId="0" fontId="35" fillId="0" borderId="118" xfId="0" applyFont="1" applyBorder="1" applyAlignment="1">
      <alignment horizontal="lef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96" xfId="3" applyNumberFormat="1" applyFont="1" applyBorder="1" applyAlignment="1">
      <alignment horizontal="center" vertical="center"/>
    </xf>
    <xf numFmtId="176" fontId="15" fillId="0" borderId="100"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09" xfId="3" applyNumberFormat="1" applyFont="1" applyBorder="1" applyAlignment="1">
      <alignment horizontal="center" vertical="center"/>
    </xf>
    <xf numFmtId="176" fontId="15" fillId="0" borderId="98" xfId="3" applyNumberFormat="1" applyFont="1" applyBorder="1" applyAlignment="1">
      <alignment horizontal="center" vertical="center"/>
    </xf>
    <xf numFmtId="0" fontId="15" fillId="0" borderId="59" xfId="3" applyFont="1" applyBorder="1" applyAlignment="1">
      <alignment horizontal="left" vertical="top" wrapText="1" shrinkToFit="1"/>
    </xf>
    <xf numFmtId="179" fontId="23" fillId="0" borderId="41" xfId="3" applyNumberFormat="1" applyFont="1" applyBorder="1" applyAlignment="1">
      <alignment horizontal="center" vertical="center"/>
    </xf>
    <xf numFmtId="179" fontId="23" fillId="0" borderId="85" xfId="3" applyNumberFormat="1" applyFont="1" applyBorder="1" applyAlignment="1">
      <alignment horizontal="center" vertical="center"/>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9" fontId="23" fillId="0" borderId="141" xfId="3" applyNumberFormat="1" applyFont="1" applyBorder="1" applyAlignment="1">
      <alignment horizontal="center" vertical="center"/>
    </xf>
    <xf numFmtId="179" fontId="23" fillId="0" borderId="142" xfId="3" applyNumberFormat="1" applyFont="1" applyBorder="1" applyAlignment="1">
      <alignment horizontal="center" vertical="center"/>
    </xf>
    <xf numFmtId="179" fontId="23" fillId="0" borderId="143"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41" xfId="3" applyFont="1" applyBorder="1" applyAlignment="1">
      <alignment horizontal="left" vertical="center" wrapText="1"/>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3" name="Rectangle 1">
          <a:extLst>
            <a:ext uri="{FF2B5EF4-FFF2-40B4-BE49-F238E27FC236}">
              <a16:creationId xmlns:a16="http://schemas.microsoft.com/office/drawing/2014/main" id="{B261B9B9-8FEF-4BBD-B0E1-30CDDD8E2F3C}"/>
            </a:ext>
          </a:extLst>
        </xdr:cNvPr>
        <xdr:cNvSpPr>
          <a:spLocks noChangeArrowheads="1"/>
        </xdr:cNvSpPr>
      </xdr:nvSpPr>
      <xdr:spPr bwMode="auto">
        <a:xfrm>
          <a:off x="1681163" y="2590800"/>
          <a:ext cx="5429250" cy="542925"/>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pPr rtl="0"/>
          <a:r>
            <a:rPr lang="ja-JP" altLang="ja-JP" sz="1100" b="0" i="0" baseline="0">
              <a:solidFill>
                <a:schemeClr val="dk1"/>
              </a:solidFill>
              <a:effectLst/>
              <a:latin typeface="+mn-lt"/>
              <a:ea typeface="+mn-ea"/>
              <a:cs typeface="+mn-cs"/>
            </a:rPr>
            <a:t>・「材料費、労務費、法定福利費の事業主負担額、建退共制度の掛金、安全衛生経費」について、内数を</a:t>
          </a:r>
          <a:endParaRPr lang="ja-JP" altLang="ja-JP">
            <a:effectLst/>
          </a:endParaRPr>
        </a:p>
        <a:p>
          <a:pPr rtl="0"/>
          <a:r>
            <a:rPr lang="ja-JP" altLang="ja-JP" sz="1100" b="0" i="0" baseline="0">
              <a:solidFill>
                <a:schemeClr val="dk1"/>
              </a:solidFill>
              <a:effectLst/>
              <a:latin typeface="+mn-lt"/>
              <a:ea typeface="+mn-ea"/>
              <a:cs typeface="+mn-cs"/>
            </a:rPr>
            <a:t>　記載すること。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1"/>
  <sheetViews>
    <sheetView tabSelected="1" view="pageBreakPreview" topLeftCell="A73" zoomScale="90" zoomScaleNormal="100" zoomScaleSheetLayoutView="90" workbookViewId="0">
      <selection activeCell="C87" sqref="C87:F87"/>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20.100000000000001" customHeight="1" x14ac:dyDescent="0.25">
      <c r="A1" s="96"/>
      <c r="F1" s="202" t="s">
        <v>69</v>
      </c>
      <c r="G1" s="202"/>
      <c r="H1" s="202"/>
      <c r="I1" s="202"/>
      <c r="J1" s="202"/>
    </row>
    <row r="2" spans="1:10" s="97" customFormat="1" ht="20.100000000000001" customHeight="1" x14ac:dyDescent="0.25">
      <c r="A2" s="96"/>
      <c r="G2" s="98"/>
      <c r="H2" s="98"/>
      <c r="I2" s="98"/>
      <c r="J2" s="98"/>
    </row>
    <row r="3" spans="1:10" s="97" customFormat="1" ht="20.100000000000001" customHeight="1" x14ac:dyDescent="0.25">
      <c r="A3" s="203" t="s">
        <v>163</v>
      </c>
      <c r="B3" s="203"/>
      <c r="C3" s="203"/>
      <c r="D3" s="203"/>
    </row>
    <row r="4" spans="1:10" s="97" customFormat="1" ht="20.100000000000001" customHeight="1" x14ac:dyDescent="0.25">
      <c r="A4" s="99"/>
      <c r="B4" s="99"/>
      <c r="C4" s="99"/>
      <c r="D4" s="99"/>
    </row>
    <row r="5" spans="1:10" s="97" customFormat="1" ht="20.100000000000001" customHeight="1" x14ac:dyDescent="0.25">
      <c r="A5" s="96"/>
      <c r="C5" s="98"/>
      <c r="D5" s="98"/>
      <c r="E5" s="117" t="s">
        <v>12</v>
      </c>
      <c r="F5" s="204"/>
      <c r="G5" s="204"/>
      <c r="H5" s="204"/>
      <c r="I5" s="204"/>
      <c r="J5" s="204"/>
    </row>
    <row r="6" spans="1:10" s="97" customFormat="1" ht="20.100000000000001" customHeight="1" x14ac:dyDescent="0.25">
      <c r="A6" s="96"/>
      <c r="C6" s="98"/>
      <c r="D6" s="98"/>
      <c r="E6" s="117" t="s">
        <v>6</v>
      </c>
      <c r="F6" s="204"/>
      <c r="G6" s="204"/>
      <c r="H6" s="204"/>
      <c r="I6" s="204"/>
      <c r="J6" s="204"/>
    </row>
    <row r="7" spans="1:10" s="97" customFormat="1" ht="20.100000000000001" customHeight="1" x14ac:dyDescent="0.25">
      <c r="A7" s="96"/>
      <c r="C7" s="96"/>
      <c r="D7" s="98"/>
      <c r="E7" s="117" t="s">
        <v>14</v>
      </c>
      <c r="F7" s="204"/>
      <c r="G7" s="204"/>
      <c r="H7" s="204"/>
      <c r="I7" s="204"/>
      <c r="J7" s="204"/>
    </row>
    <row r="8" spans="1:10" s="97" customFormat="1" ht="20.100000000000001" customHeight="1" x14ac:dyDescent="0.25">
      <c r="A8" s="96"/>
      <c r="C8" s="96"/>
      <c r="D8" s="98"/>
      <c r="E8" s="117" t="s">
        <v>81</v>
      </c>
      <c r="F8" s="204"/>
      <c r="G8" s="204"/>
      <c r="H8" s="204"/>
      <c r="I8" s="204"/>
      <c r="J8" s="118"/>
    </row>
    <row r="9" spans="1:10" s="97" customFormat="1" ht="20.100000000000001" customHeight="1" x14ac:dyDescent="0.25">
      <c r="A9" s="96"/>
      <c r="C9" s="100"/>
      <c r="E9" s="117" t="s">
        <v>22</v>
      </c>
      <c r="F9" s="204"/>
      <c r="G9" s="204"/>
      <c r="H9" s="204"/>
      <c r="I9" s="204"/>
      <c r="J9" s="118"/>
    </row>
    <row r="10" spans="1:10" s="97" customFormat="1" ht="20.100000000000001" customHeight="1" x14ac:dyDescent="0.25">
      <c r="A10" s="96"/>
    </row>
    <row r="11" spans="1:10" s="97" customFormat="1" ht="20.100000000000001" customHeight="1" x14ac:dyDescent="0.25">
      <c r="A11" s="96"/>
    </row>
    <row r="12" spans="1:10" s="97" customFormat="1" ht="20.100000000000001" customHeight="1" x14ac:dyDescent="0.25">
      <c r="A12" s="96"/>
    </row>
    <row r="13" spans="1:10" s="97" customFormat="1" ht="20.100000000000001" customHeight="1" thickBot="1" x14ac:dyDescent="0.3">
      <c r="A13" s="96"/>
    </row>
    <row r="14" spans="1:10" s="97" customFormat="1" ht="24.95" customHeight="1" thickBot="1" x14ac:dyDescent="0.3">
      <c r="A14" s="187" t="s">
        <v>71</v>
      </c>
      <c r="B14" s="188"/>
      <c r="C14" s="205" t="s">
        <v>180</v>
      </c>
      <c r="D14" s="206"/>
      <c r="E14" s="206"/>
      <c r="F14" s="206"/>
      <c r="G14" s="206"/>
      <c r="H14" s="206"/>
      <c r="I14" s="206"/>
      <c r="J14" s="207"/>
    </row>
    <row r="15" spans="1:10" s="97" customFormat="1" ht="24.95" customHeight="1" thickBot="1" x14ac:dyDescent="0.3">
      <c r="A15" s="187" t="s">
        <v>70</v>
      </c>
      <c r="B15" s="188"/>
      <c r="C15" s="189" t="s">
        <v>188</v>
      </c>
      <c r="D15" s="190"/>
      <c r="E15" s="190"/>
      <c r="F15" s="190"/>
      <c r="G15" s="190"/>
      <c r="H15" s="190"/>
      <c r="I15" s="190"/>
      <c r="J15" s="191"/>
    </row>
    <row r="16" spans="1:10" s="97" customFormat="1" ht="24.95" customHeight="1" thickBot="1" x14ac:dyDescent="0.3">
      <c r="A16" s="101"/>
      <c r="B16" s="102"/>
      <c r="C16" s="102"/>
      <c r="D16" s="102"/>
      <c r="E16" s="102"/>
      <c r="F16" s="102"/>
    </row>
    <row r="17" spans="1:10" s="101" customFormat="1" ht="24.95" customHeight="1" thickBot="1" x14ac:dyDescent="0.3">
      <c r="A17" s="192" t="s">
        <v>7</v>
      </c>
      <c r="B17" s="193"/>
      <c r="C17" s="193"/>
      <c r="D17" s="194"/>
      <c r="E17" s="195" t="s">
        <v>72</v>
      </c>
      <c r="F17" s="193"/>
      <c r="G17" s="193"/>
      <c r="H17" s="194"/>
      <c r="I17" s="195" t="s">
        <v>181</v>
      </c>
      <c r="J17" s="196"/>
    </row>
    <row r="18" spans="1:10" s="97" customFormat="1" ht="24.95" customHeight="1" x14ac:dyDescent="0.25">
      <c r="A18" s="169"/>
      <c r="B18" s="170"/>
      <c r="C18" s="170"/>
      <c r="D18" s="171"/>
      <c r="E18" s="197"/>
      <c r="F18" s="198"/>
      <c r="G18" s="198"/>
      <c r="H18" s="199"/>
      <c r="I18" s="200"/>
      <c r="J18" s="201"/>
    </row>
    <row r="19" spans="1:10" s="97" customFormat="1" ht="24.95" customHeight="1" x14ac:dyDescent="0.25">
      <c r="A19" s="163"/>
      <c r="B19" s="164"/>
      <c r="C19" s="164"/>
      <c r="D19" s="165"/>
      <c r="E19" s="166"/>
      <c r="F19" s="167"/>
      <c r="G19" s="167"/>
      <c r="H19" s="168"/>
      <c r="I19" s="177"/>
      <c r="J19" s="178"/>
    </row>
    <row r="20" spans="1:10" s="97" customFormat="1" ht="24.95" customHeight="1" x14ac:dyDescent="0.25">
      <c r="A20" s="163"/>
      <c r="B20" s="164"/>
      <c r="C20" s="164"/>
      <c r="D20" s="165"/>
      <c r="E20" s="166"/>
      <c r="F20" s="167"/>
      <c r="G20" s="167"/>
      <c r="H20" s="168"/>
      <c r="I20" s="177"/>
      <c r="J20" s="178"/>
    </row>
    <row r="21" spans="1:10" s="97" customFormat="1" ht="24.95" customHeight="1" x14ac:dyDescent="0.25">
      <c r="A21" s="163"/>
      <c r="B21" s="164"/>
      <c r="C21" s="164"/>
      <c r="D21" s="165"/>
      <c r="E21" s="166"/>
      <c r="F21" s="167"/>
      <c r="G21" s="167"/>
      <c r="H21" s="168"/>
      <c r="I21" s="177"/>
      <c r="J21" s="178"/>
    </row>
    <row r="22" spans="1:10" s="97" customFormat="1" ht="24.95" customHeight="1" x14ac:dyDescent="0.25">
      <c r="A22" s="163"/>
      <c r="B22" s="164"/>
      <c r="C22" s="164"/>
      <c r="D22" s="165"/>
      <c r="E22" s="166"/>
      <c r="F22" s="167"/>
      <c r="G22" s="167"/>
      <c r="H22" s="168"/>
      <c r="I22" s="177"/>
      <c r="J22" s="178"/>
    </row>
    <row r="23" spans="1:10" s="97" customFormat="1" ht="24.95" customHeight="1" x14ac:dyDescent="0.25">
      <c r="A23" s="163"/>
      <c r="B23" s="164"/>
      <c r="C23" s="164"/>
      <c r="D23" s="165"/>
      <c r="E23" s="166"/>
      <c r="F23" s="167"/>
      <c r="G23" s="167"/>
      <c r="H23" s="168"/>
      <c r="I23" s="177"/>
      <c r="J23" s="178"/>
    </row>
    <row r="24" spans="1:10" s="97" customFormat="1" ht="24.95" customHeight="1" x14ac:dyDescent="0.25">
      <c r="A24" s="163"/>
      <c r="B24" s="164"/>
      <c r="C24" s="164"/>
      <c r="D24" s="165"/>
      <c r="E24" s="166"/>
      <c r="F24" s="167"/>
      <c r="G24" s="167"/>
      <c r="H24" s="168"/>
      <c r="I24" s="177"/>
      <c r="J24" s="178"/>
    </row>
    <row r="25" spans="1:10" s="97" customFormat="1" ht="24.95" customHeight="1" x14ac:dyDescent="0.25">
      <c r="A25" s="163"/>
      <c r="B25" s="164"/>
      <c r="C25" s="164"/>
      <c r="D25" s="165"/>
      <c r="E25" s="166"/>
      <c r="F25" s="167"/>
      <c r="G25" s="167"/>
      <c r="H25" s="168"/>
      <c r="I25" s="177"/>
      <c r="J25" s="178"/>
    </row>
    <row r="26" spans="1:10" s="97" customFormat="1" ht="24.95" customHeight="1" x14ac:dyDescent="0.25">
      <c r="A26" s="163"/>
      <c r="B26" s="164"/>
      <c r="C26" s="164"/>
      <c r="D26" s="165"/>
      <c r="E26" s="166"/>
      <c r="F26" s="167"/>
      <c r="G26" s="167"/>
      <c r="H26" s="168"/>
      <c r="I26" s="177"/>
      <c r="J26" s="178"/>
    </row>
    <row r="27" spans="1:10" s="97" customFormat="1" ht="24.95" customHeight="1" x14ac:dyDescent="0.25">
      <c r="A27" s="163"/>
      <c r="B27" s="164"/>
      <c r="C27" s="164"/>
      <c r="D27" s="165"/>
      <c r="E27" s="166"/>
      <c r="F27" s="167"/>
      <c r="G27" s="167"/>
      <c r="H27" s="168"/>
      <c r="I27" s="177"/>
      <c r="J27" s="178"/>
    </row>
    <row r="28" spans="1:10" s="97" customFormat="1" ht="24.95" customHeight="1" x14ac:dyDescent="0.25">
      <c r="A28" s="163"/>
      <c r="B28" s="164"/>
      <c r="C28" s="164"/>
      <c r="D28" s="165"/>
      <c r="E28" s="166"/>
      <c r="F28" s="167"/>
      <c r="G28" s="167"/>
      <c r="H28" s="168"/>
      <c r="I28" s="177"/>
      <c r="J28" s="178"/>
    </row>
    <row r="29" spans="1:10" s="97" customFormat="1" ht="24.95" customHeight="1" x14ac:dyDescent="0.25">
      <c r="A29" s="163"/>
      <c r="B29" s="164"/>
      <c r="C29" s="164"/>
      <c r="D29" s="165"/>
      <c r="E29" s="166"/>
      <c r="F29" s="167"/>
      <c r="G29" s="167"/>
      <c r="H29" s="168"/>
      <c r="I29" s="177"/>
      <c r="J29" s="178"/>
    </row>
    <row r="30" spans="1:10" s="97" customFormat="1" ht="24.95" customHeight="1" x14ac:dyDescent="0.25">
      <c r="A30" s="163"/>
      <c r="B30" s="164"/>
      <c r="C30" s="164"/>
      <c r="D30" s="165"/>
      <c r="E30" s="166"/>
      <c r="F30" s="167"/>
      <c r="G30" s="167"/>
      <c r="H30" s="168"/>
      <c r="I30" s="177"/>
      <c r="J30" s="178"/>
    </row>
    <row r="31" spans="1:10" s="97" customFormat="1" ht="24.95" customHeight="1" x14ac:dyDescent="0.25">
      <c r="A31" s="163"/>
      <c r="B31" s="164"/>
      <c r="C31" s="164"/>
      <c r="D31" s="165"/>
      <c r="E31" s="166"/>
      <c r="F31" s="167"/>
      <c r="G31" s="167"/>
      <c r="H31" s="168"/>
      <c r="I31" s="177"/>
      <c r="J31" s="178"/>
    </row>
    <row r="32" spans="1:10" s="97" customFormat="1" ht="24.95" customHeight="1" x14ac:dyDescent="0.25">
      <c r="A32" s="163"/>
      <c r="B32" s="164"/>
      <c r="C32" s="164"/>
      <c r="D32" s="165"/>
      <c r="E32" s="166"/>
      <c r="F32" s="167"/>
      <c r="G32" s="167"/>
      <c r="H32" s="168"/>
      <c r="I32" s="177"/>
      <c r="J32" s="178"/>
    </row>
    <row r="33" spans="1:10" s="97" customFormat="1" ht="24.95" customHeight="1" x14ac:dyDescent="0.25">
      <c r="A33" s="163"/>
      <c r="B33" s="164"/>
      <c r="C33" s="164"/>
      <c r="D33" s="165"/>
      <c r="E33" s="166"/>
      <c r="F33" s="167"/>
      <c r="G33" s="167"/>
      <c r="H33" s="168"/>
      <c r="I33" s="177"/>
      <c r="J33" s="178"/>
    </row>
    <row r="34" spans="1:10" s="97" customFormat="1" ht="24.95" customHeight="1" x14ac:dyDescent="0.25">
      <c r="A34" s="163"/>
      <c r="B34" s="164"/>
      <c r="C34" s="164"/>
      <c r="D34" s="165"/>
      <c r="E34" s="166"/>
      <c r="F34" s="167"/>
      <c r="G34" s="167"/>
      <c r="H34" s="168"/>
      <c r="I34" s="177"/>
      <c r="J34" s="178"/>
    </row>
    <row r="35" spans="1:10" s="97" customFormat="1" ht="24.95" customHeight="1" x14ac:dyDescent="0.25">
      <c r="A35" s="163"/>
      <c r="B35" s="164"/>
      <c r="C35" s="164"/>
      <c r="D35" s="165"/>
      <c r="E35" s="166"/>
      <c r="F35" s="167"/>
      <c r="G35" s="167"/>
      <c r="H35" s="168"/>
      <c r="I35" s="177"/>
      <c r="J35" s="178"/>
    </row>
    <row r="36" spans="1:10" s="97" customFormat="1" ht="24.95" customHeight="1" x14ac:dyDescent="0.25">
      <c r="A36" s="163"/>
      <c r="B36" s="164"/>
      <c r="C36" s="164"/>
      <c r="D36" s="165"/>
      <c r="E36" s="166"/>
      <c r="F36" s="167"/>
      <c r="G36" s="167"/>
      <c r="H36" s="168"/>
      <c r="I36" s="177"/>
      <c r="J36" s="178"/>
    </row>
    <row r="37" spans="1:10" s="97" customFormat="1" ht="24.95" customHeight="1" thickBot="1" x14ac:dyDescent="0.3">
      <c r="A37" s="179"/>
      <c r="B37" s="180"/>
      <c r="C37" s="180"/>
      <c r="D37" s="181"/>
      <c r="E37" s="182"/>
      <c r="F37" s="183"/>
      <c r="G37" s="183"/>
      <c r="H37" s="184"/>
      <c r="I37" s="185"/>
      <c r="J37" s="186"/>
    </row>
    <row r="38" spans="1:10" s="97" customFormat="1" ht="24.95" customHeight="1" x14ac:dyDescent="0.25">
      <c r="A38" s="169" t="s">
        <v>73</v>
      </c>
      <c r="B38" s="170"/>
      <c r="C38" s="170"/>
      <c r="D38" s="171"/>
      <c r="E38" s="172"/>
      <c r="F38" s="173"/>
      <c r="G38" s="173"/>
      <c r="H38" s="174"/>
      <c r="I38" s="175" t="str">
        <f>IF(SUM(I18:J37)=0,"",SUM(I18:J37))</f>
        <v/>
      </c>
      <c r="J38" s="176"/>
    </row>
    <row r="39" spans="1:10" s="97" customFormat="1" ht="24.95" customHeight="1" x14ac:dyDescent="0.25">
      <c r="A39" s="163" t="s">
        <v>74</v>
      </c>
      <c r="B39" s="164"/>
      <c r="C39" s="164"/>
      <c r="D39" s="165"/>
      <c r="E39" s="166"/>
      <c r="F39" s="167"/>
      <c r="G39" s="167"/>
      <c r="H39" s="168"/>
      <c r="I39" s="145"/>
      <c r="J39" s="146"/>
    </row>
    <row r="40" spans="1:10" s="97" customFormat="1" ht="24.95" customHeight="1" x14ac:dyDescent="0.25">
      <c r="A40" s="139" t="s">
        <v>75</v>
      </c>
      <c r="B40" s="140"/>
      <c r="C40" s="140"/>
      <c r="D40" s="141"/>
      <c r="E40" s="142">
        <f>E38+E39</f>
        <v>0</v>
      </c>
      <c r="F40" s="143"/>
      <c r="G40" s="143"/>
      <c r="H40" s="144"/>
      <c r="I40" s="145"/>
      <c r="J40" s="146"/>
    </row>
    <row r="41" spans="1:10" s="97" customFormat="1" ht="24.95" customHeight="1" x14ac:dyDescent="0.25">
      <c r="A41" s="163" t="s">
        <v>76</v>
      </c>
      <c r="B41" s="164"/>
      <c r="C41" s="164"/>
      <c r="D41" s="165"/>
      <c r="E41" s="166"/>
      <c r="F41" s="167"/>
      <c r="G41" s="167"/>
      <c r="H41" s="168"/>
      <c r="I41" s="145"/>
      <c r="J41" s="146"/>
    </row>
    <row r="42" spans="1:10" s="97" customFormat="1" ht="24.95" customHeight="1" x14ac:dyDescent="0.25">
      <c r="A42" s="139" t="s">
        <v>77</v>
      </c>
      <c r="B42" s="140"/>
      <c r="C42" s="140"/>
      <c r="D42" s="141"/>
      <c r="E42" s="142">
        <f>E40+E41</f>
        <v>0</v>
      </c>
      <c r="F42" s="143"/>
      <c r="G42" s="143"/>
      <c r="H42" s="144"/>
      <c r="I42" s="145"/>
      <c r="J42" s="146"/>
    </row>
    <row r="43" spans="1:10" s="97" customFormat="1" ht="24.95" customHeight="1" x14ac:dyDescent="0.25">
      <c r="A43" s="163" t="s">
        <v>78</v>
      </c>
      <c r="B43" s="164"/>
      <c r="C43" s="164"/>
      <c r="D43" s="165"/>
      <c r="E43" s="166"/>
      <c r="F43" s="167"/>
      <c r="G43" s="167"/>
      <c r="H43" s="168"/>
      <c r="I43" s="145"/>
      <c r="J43" s="146"/>
    </row>
    <row r="44" spans="1:10" s="97" customFormat="1" ht="24.95" customHeight="1" x14ac:dyDescent="0.25">
      <c r="A44" s="139" t="s">
        <v>79</v>
      </c>
      <c r="B44" s="140"/>
      <c r="C44" s="140"/>
      <c r="D44" s="141"/>
      <c r="E44" s="142">
        <f>E40+E41+E43</f>
        <v>0</v>
      </c>
      <c r="F44" s="143"/>
      <c r="G44" s="143"/>
      <c r="H44" s="144"/>
      <c r="I44" s="145"/>
      <c r="J44" s="146"/>
    </row>
    <row r="45" spans="1:10" s="97" customFormat="1" ht="24.95" customHeight="1" thickBot="1" x14ac:dyDescent="0.3">
      <c r="A45" s="147" t="s">
        <v>13</v>
      </c>
      <c r="B45" s="148"/>
      <c r="C45" s="148"/>
      <c r="D45" s="149"/>
      <c r="E45" s="150"/>
      <c r="F45" s="151"/>
      <c r="G45" s="151"/>
      <c r="H45" s="152"/>
      <c r="I45" s="153"/>
      <c r="J45" s="154"/>
    </row>
    <row r="46" spans="1:10" s="97" customFormat="1" ht="24.95" customHeight="1" thickBot="1" x14ac:dyDescent="0.3">
      <c r="A46" s="155" t="s">
        <v>80</v>
      </c>
      <c r="B46" s="156"/>
      <c r="C46" s="156"/>
      <c r="D46" s="157"/>
      <c r="E46" s="158">
        <f>E42+E43+E45</f>
        <v>0</v>
      </c>
      <c r="F46" s="159"/>
      <c r="G46" s="159"/>
      <c r="H46" s="160"/>
      <c r="I46" s="161"/>
      <c r="J46" s="162"/>
    </row>
    <row r="47" spans="1:10" s="97" customFormat="1" ht="24.95" customHeight="1" x14ac:dyDescent="0.25">
      <c r="A47" s="119" t="s">
        <v>182</v>
      </c>
      <c r="B47" s="120"/>
      <c r="C47" s="120"/>
      <c r="D47" s="120"/>
      <c r="E47" s="120"/>
      <c r="F47" s="136"/>
      <c r="G47" s="136"/>
      <c r="H47" s="136"/>
      <c r="I47" s="121" t="s">
        <v>183</v>
      </c>
      <c r="J47" s="122"/>
    </row>
    <row r="48" spans="1:10" s="97" customFormat="1" ht="24.95" customHeight="1" x14ac:dyDescent="0.25">
      <c r="A48" s="116" t="s">
        <v>184</v>
      </c>
      <c r="B48" s="123"/>
      <c r="C48" s="123"/>
      <c r="D48" s="123"/>
      <c r="E48" s="123"/>
      <c r="F48" s="137"/>
      <c r="G48" s="137"/>
      <c r="H48" s="137"/>
      <c r="I48" s="124" t="s">
        <v>183</v>
      </c>
      <c r="J48" s="125"/>
    </row>
    <row r="49" spans="1:14" s="97" customFormat="1" ht="24.95" customHeight="1" x14ac:dyDescent="0.25">
      <c r="A49" s="116" t="s">
        <v>185</v>
      </c>
      <c r="B49" s="123"/>
      <c r="C49" s="123"/>
      <c r="D49" s="123"/>
      <c r="E49" s="123"/>
      <c r="F49" s="137"/>
      <c r="G49" s="137"/>
      <c r="H49" s="137"/>
      <c r="I49" s="124" t="s">
        <v>183</v>
      </c>
      <c r="J49" s="125"/>
    </row>
    <row r="50" spans="1:14" s="97" customFormat="1" ht="24.95" customHeight="1" x14ac:dyDescent="0.25">
      <c r="A50" s="116" t="s">
        <v>186</v>
      </c>
      <c r="B50" s="123"/>
      <c r="C50" s="123"/>
      <c r="D50" s="123"/>
      <c r="E50" s="123"/>
      <c r="F50" s="137"/>
      <c r="G50" s="137"/>
      <c r="H50" s="137"/>
      <c r="I50" s="124" t="s">
        <v>183</v>
      </c>
      <c r="J50" s="125"/>
    </row>
    <row r="51" spans="1:14" s="97" customFormat="1" ht="24.95" customHeight="1" thickBot="1" x14ac:dyDescent="0.3">
      <c r="A51" s="126" t="s">
        <v>187</v>
      </c>
      <c r="B51" s="127"/>
      <c r="C51" s="127"/>
      <c r="D51" s="127"/>
      <c r="E51" s="127"/>
      <c r="F51" s="138"/>
      <c r="G51" s="138"/>
      <c r="H51" s="138"/>
      <c r="I51" s="128" t="s">
        <v>183</v>
      </c>
      <c r="J51" s="129"/>
    </row>
    <row r="52" spans="1:14" ht="3.75" customHeight="1" x14ac:dyDescent="0.25"/>
    <row r="53" spans="1:14" ht="24.95" customHeight="1" x14ac:dyDescent="0.25">
      <c r="A53" s="208" t="s">
        <v>25</v>
      </c>
      <c r="B53" s="208"/>
      <c r="C53" s="208"/>
      <c r="D53" s="208"/>
      <c r="E53" s="208"/>
      <c r="F53" s="208"/>
      <c r="G53" s="208"/>
      <c r="H53" s="208"/>
      <c r="I53" s="208"/>
      <c r="J53" s="208"/>
    </row>
    <row r="54" spans="1:14" ht="20.100000000000001" customHeight="1" x14ac:dyDescent="0.25">
      <c r="C54" s="11"/>
      <c r="D54" s="11"/>
      <c r="E54" s="56" t="s">
        <v>26</v>
      </c>
      <c r="F54" s="228" t="str">
        <f>C14</f>
        <v>準用河川磯川改修工事（その５）</v>
      </c>
      <c r="G54" s="228"/>
      <c r="H54" s="228"/>
      <c r="I54" s="228"/>
      <c r="J54" s="228"/>
      <c r="K54" s="57"/>
    </row>
    <row r="55" spans="1:14" ht="20.100000000000001" customHeight="1" x14ac:dyDescent="0.25">
      <c r="E55" s="56" t="s">
        <v>66</v>
      </c>
      <c r="F55" s="229">
        <f>F6</f>
        <v>0</v>
      </c>
      <c r="G55" s="229"/>
      <c r="H55" s="229"/>
      <c r="I55" s="229"/>
      <c r="J55" s="229"/>
      <c r="K55" s="57"/>
    </row>
    <row r="56" spans="1:14" ht="15" customHeight="1" x14ac:dyDescent="0.25">
      <c r="B56" s="10" t="s">
        <v>64</v>
      </c>
      <c r="G56" s="12"/>
      <c r="H56" s="12"/>
    </row>
    <row r="57" spans="1:14" ht="4.5" customHeight="1" x14ac:dyDescent="0.25">
      <c r="A57" s="13"/>
      <c r="B57" s="13"/>
      <c r="C57" s="13"/>
      <c r="D57" s="13"/>
      <c r="E57" s="13"/>
      <c r="F57" s="13"/>
      <c r="G57" s="13"/>
      <c r="H57" s="13"/>
      <c r="I57" s="14"/>
    </row>
    <row r="58" spans="1:14" ht="23.25" customHeight="1" x14ac:dyDescent="0.25">
      <c r="A58" s="283" t="s">
        <v>27</v>
      </c>
      <c r="B58" s="284"/>
      <c r="C58" s="285" t="s">
        <v>28</v>
      </c>
      <c r="D58" s="286"/>
      <c r="E58" s="286"/>
      <c r="F58" s="286"/>
      <c r="G58" s="15" t="s">
        <v>29</v>
      </c>
      <c r="H58" s="287" t="s">
        <v>30</v>
      </c>
      <c r="I58" s="288"/>
      <c r="J58" s="16" t="s">
        <v>31</v>
      </c>
      <c r="K58" s="59"/>
      <c r="M58" s="17" t="s">
        <v>32</v>
      </c>
      <c r="N58" s="17" t="s">
        <v>33</v>
      </c>
    </row>
    <row r="59" spans="1:14" ht="20.100000000000001" customHeight="1" x14ac:dyDescent="0.25">
      <c r="A59" s="291" t="s">
        <v>34</v>
      </c>
      <c r="B59" s="294" t="s">
        <v>171</v>
      </c>
      <c r="C59" s="253" t="s">
        <v>190</v>
      </c>
      <c r="D59" s="254"/>
      <c r="E59" s="297" t="s">
        <v>115</v>
      </c>
      <c r="F59" s="298"/>
      <c r="G59" s="18">
        <v>1.2</v>
      </c>
      <c r="H59" s="47"/>
      <c r="I59" s="217" t="str">
        <f>IF(AND(M59="",M60="",M61=""),"",MAX(M59:M61))</f>
        <v/>
      </c>
      <c r="J59" s="220"/>
      <c r="K59" s="14"/>
      <c r="M59" s="10" t="str">
        <f>IF(H59="","",G59)</f>
        <v/>
      </c>
    </row>
    <row r="60" spans="1:14" ht="20.100000000000001" customHeight="1" x14ac:dyDescent="0.25">
      <c r="A60" s="292"/>
      <c r="B60" s="295"/>
      <c r="C60" s="255"/>
      <c r="D60" s="256"/>
      <c r="E60" s="261" t="s">
        <v>114</v>
      </c>
      <c r="F60" s="262"/>
      <c r="G60" s="19">
        <v>0.6</v>
      </c>
      <c r="H60" s="48"/>
      <c r="I60" s="218"/>
      <c r="J60" s="221"/>
      <c r="K60" s="14"/>
      <c r="M60" s="10" t="str">
        <f>IF(H60="","",G60)</f>
        <v/>
      </c>
      <c r="N60" s="17" t="s">
        <v>35</v>
      </c>
    </row>
    <row r="61" spans="1:14" ht="20.100000000000001" customHeight="1" x14ac:dyDescent="0.25">
      <c r="A61" s="292"/>
      <c r="B61" s="296"/>
      <c r="C61" s="257"/>
      <c r="D61" s="258"/>
      <c r="E61" s="240" t="s">
        <v>113</v>
      </c>
      <c r="F61" s="241"/>
      <c r="G61" s="20">
        <v>0</v>
      </c>
      <c r="H61" s="49"/>
      <c r="I61" s="219"/>
      <c r="J61" s="222"/>
      <c r="K61" s="14"/>
      <c r="M61" s="10" t="str">
        <f>IF(H61="","",G61)</f>
        <v/>
      </c>
    </row>
    <row r="62" spans="1:14" ht="17.25" customHeight="1" x14ac:dyDescent="0.25">
      <c r="A62" s="292"/>
      <c r="B62" s="307" t="s">
        <v>162</v>
      </c>
      <c r="C62" s="215" t="s">
        <v>136</v>
      </c>
      <c r="D62" s="216"/>
      <c r="E62" s="216"/>
      <c r="F62" s="310"/>
      <c r="G62" s="18">
        <v>1.4</v>
      </c>
      <c r="H62" s="47"/>
      <c r="I62" s="217" t="str">
        <f>IF(AND(M62="",M63="",M64="",M65="",M66="",M67="",M68="",M69=""),"",MAX(M62:M69))</f>
        <v/>
      </c>
      <c r="J62" s="220"/>
      <c r="K62" s="14"/>
      <c r="M62" s="10" t="str">
        <f t="shared" ref="M62:M69" si="0">IF(H62="","",G62)</f>
        <v/>
      </c>
    </row>
    <row r="63" spans="1:14" ht="17.25" customHeight="1" x14ac:dyDescent="0.25">
      <c r="A63" s="292"/>
      <c r="B63" s="308"/>
      <c r="C63" s="223" t="s">
        <v>137</v>
      </c>
      <c r="D63" s="224"/>
      <c r="E63" s="224"/>
      <c r="F63" s="289"/>
      <c r="G63" s="19">
        <v>1.3</v>
      </c>
      <c r="H63" s="48"/>
      <c r="I63" s="218"/>
      <c r="J63" s="221"/>
      <c r="K63" s="14"/>
      <c r="M63" s="10" t="str">
        <f t="shared" si="0"/>
        <v/>
      </c>
    </row>
    <row r="64" spans="1:14" ht="17.25" customHeight="1" x14ac:dyDescent="0.25">
      <c r="A64" s="292"/>
      <c r="B64" s="308"/>
      <c r="C64" s="223" t="s">
        <v>138</v>
      </c>
      <c r="D64" s="224"/>
      <c r="E64" s="224"/>
      <c r="F64" s="289"/>
      <c r="G64" s="19">
        <v>1.2</v>
      </c>
      <c r="H64" s="48"/>
      <c r="I64" s="218"/>
      <c r="J64" s="221"/>
      <c r="K64" s="14"/>
      <c r="M64" s="10" t="str">
        <f t="shared" si="0"/>
        <v/>
      </c>
      <c r="N64" s="45">
        <v>1</v>
      </c>
    </row>
    <row r="65" spans="1:14" ht="17.25" customHeight="1" x14ac:dyDescent="0.25">
      <c r="A65" s="292"/>
      <c r="B65" s="308"/>
      <c r="C65" s="223" t="s">
        <v>139</v>
      </c>
      <c r="D65" s="224"/>
      <c r="E65" s="224"/>
      <c r="F65" s="289"/>
      <c r="G65" s="19">
        <v>1</v>
      </c>
      <c r="H65" s="48"/>
      <c r="I65" s="218"/>
      <c r="J65" s="221"/>
      <c r="K65" s="14"/>
      <c r="M65" s="10" t="str">
        <f t="shared" si="0"/>
        <v/>
      </c>
      <c r="N65" s="45">
        <v>2</v>
      </c>
    </row>
    <row r="66" spans="1:14" ht="17.25" customHeight="1" x14ac:dyDescent="0.25">
      <c r="A66" s="292"/>
      <c r="B66" s="308"/>
      <c r="C66" s="223" t="s">
        <v>140</v>
      </c>
      <c r="D66" s="224"/>
      <c r="E66" s="224"/>
      <c r="F66" s="289"/>
      <c r="G66" s="19">
        <v>0.8</v>
      </c>
      <c r="H66" s="48"/>
      <c r="I66" s="218"/>
      <c r="J66" s="221"/>
      <c r="K66" s="14"/>
      <c r="M66" s="10" t="str">
        <f t="shared" si="0"/>
        <v/>
      </c>
      <c r="N66" s="45">
        <v>3</v>
      </c>
    </row>
    <row r="67" spans="1:14" ht="17.25" customHeight="1" x14ac:dyDescent="0.25">
      <c r="A67" s="292"/>
      <c r="B67" s="308"/>
      <c r="C67" s="223" t="s">
        <v>141</v>
      </c>
      <c r="D67" s="224"/>
      <c r="E67" s="224"/>
      <c r="F67" s="289"/>
      <c r="G67" s="19">
        <v>0.6</v>
      </c>
      <c r="H67" s="48"/>
      <c r="I67" s="218"/>
      <c r="J67" s="221"/>
      <c r="K67" s="14"/>
      <c r="M67" s="10" t="str">
        <f t="shared" si="0"/>
        <v/>
      </c>
      <c r="N67" s="45">
        <v>4</v>
      </c>
    </row>
    <row r="68" spans="1:14" ht="17.25" customHeight="1" x14ac:dyDescent="0.25">
      <c r="A68" s="292"/>
      <c r="B68" s="308"/>
      <c r="C68" s="223" t="s">
        <v>142</v>
      </c>
      <c r="D68" s="224"/>
      <c r="E68" s="224"/>
      <c r="F68" s="289"/>
      <c r="G68" s="19">
        <v>0.3</v>
      </c>
      <c r="H68" s="48"/>
      <c r="I68" s="218"/>
      <c r="J68" s="221"/>
      <c r="K68" s="14"/>
      <c r="M68" s="10" t="str">
        <f t="shared" si="0"/>
        <v/>
      </c>
      <c r="N68" s="45">
        <v>5</v>
      </c>
    </row>
    <row r="69" spans="1:14" ht="17.25" customHeight="1" x14ac:dyDescent="0.25">
      <c r="A69" s="292"/>
      <c r="B69" s="309"/>
      <c r="C69" s="234" t="s">
        <v>143</v>
      </c>
      <c r="D69" s="227"/>
      <c r="E69" s="227"/>
      <c r="F69" s="290"/>
      <c r="G69" s="21">
        <v>0</v>
      </c>
      <c r="H69" s="49"/>
      <c r="I69" s="219"/>
      <c r="J69" s="222"/>
      <c r="K69" s="14"/>
      <c r="M69" s="10" t="str">
        <f t="shared" si="0"/>
        <v/>
      </c>
      <c r="N69" s="45">
        <v>6</v>
      </c>
    </row>
    <row r="70" spans="1:14" ht="18.95" customHeight="1" x14ac:dyDescent="0.25">
      <c r="A70" s="292"/>
      <c r="B70" s="294" t="s">
        <v>146</v>
      </c>
      <c r="C70" s="215" t="s">
        <v>36</v>
      </c>
      <c r="D70" s="216"/>
      <c r="E70" s="216"/>
      <c r="F70" s="216"/>
      <c r="G70" s="22">
        <v>0.6</v>
      </c>
      <c r="H70" s="47"/>
      <c r="I70" s="217" t="str">
        <f>IF(AND(M70="",M71=""),"",MAX(M70:M71))</f>
        <v/>
      </c>
      <c r="J70" s="220"/>
      <c r="K70" s="14"/>
      <c r="M70" s="10" t="str">
        <f t="shared" ref="M70:M82" si="1">IF(H70="","",G70)</f>
        <v/>
      </c>
      <c r="N70" s="45">
        <v>7</v>
      </c>
    </row>
    <row r="71" spans="1:14" ht="18.95" customHeight="1" x14ac:dyDescent="0.25">
      <c r="A71" s="292"/>
      <c r="B71" s="296"/>
      <c r="C71" s="234" t="s">
        <v>37</v>
      </c>
      <c r="D71" s="227"/>
      <c r="E71" s="227"/>
      <c r="F71" s="227"/>
      <c r="G71" s="21">
        <v>0</v>
      </c>
      <c r="H71" s="49"/>
      <c r="I71" s="219"/>
      <c r="J71" s="222"/>
      <c r="K71" s="14"/>
      <c r="M71" s="10" t="str">
        <f t="shared" si="1"/>
        <v/>
      </c>
      <c r="N71" s="45">
        <v>8</v>
      </c>
    </row>
    <row r="72" spans="1:14" ht="18.95" customHeight="1" x14ac:dyDescent="0.25">
      <c r="A72" s="292"/>
      <c r="B72" s="315" t="s">
        <v>148</v>
      </c>
      <c r="C72" s="311" t="s">
        <v>122</v>
      </c>
      <c r="D72" s="312"/>
      <c r="E72" s="312"/>
      <c r="F72" s="313"/>
      <c r="G72" s="37">
        <v>0.8</v>
      </c>
      <c r="H72" s="47"/>
      <c r="I72" s="217" t="str">
        <f>IF(AND(M72="",M73="",M74=""),"",MAX(M72:M74))</f>
        <v/>
      </c>
      <c r="J72" s="220"/>
      <c r="K72" s="14"/>
      <c r="M72" s="10" t="str">
        <f>IF(H72="","",G72)</f>
        <v/>
      </c>
      <c r="N72" s="45"/>
    </row>
    <row r="73" spans="1:14" ht="18.95" customHeight="1" x14ac:dyDescent="0.25">
      <c r="A73" s="292"/>
      <c r="B73" s="252"/>
      <c r="C73" s="223" t="s">
        <v>123</v>
      </c>
      <c r="D73" s="224"/>
      <c r="E73" s="224"/>
      <c r="F73" s="289"/>
      <c r="G73" s="19">
        <v>0.4</v>
      </c>
      <c r="H73" s="48"/>
      <c r="I73" s="218"/>
      <c r="J73" s="221"/>
      <c r="K73" s="14"/>
      <c r="M73" s="10" t="str">
        <f>IF(H73="","",G73)</f>
        <v/>
      </c>
      <c r="N73" s="45"/>
    </row>
    <row r="74" spans="1:14" ht="18.95" customHeight="1" x14ac:dyDescent="0.25">
      <c r="A74" s="292"/>
      <c r="B74" s="316"/>
      <c r="C74" s="274" t="s">
        <v>124</v>
      </c>
      <c r="D74" s="275"/>
      <c r="E74" s="275"/>
      <c r="F74" s="314"/>
      <c r="G74" s="37">
        <v>0</v>
      </c>
      <c r="H74" s="49"/>
      <c r="I74" s="219"/>
      <c r="J74" s="222"/>
      <c r="K74" s="14"/>
      <c r="M74" s="10" t="str">
        <f>IF(H74="","",G74)</f>
        <v/>
      </c>
      <c r="N74" s="45"/>
    </row>
    <row r="75" spans="1:14" ht="20.100000000000001" customHeight="1" x14ac:dyDescent="0.25">
      <c r="A75" s="292"/>
      <c r="B75" s="294" t="s">
        <v>147</v>
      </c>
      <c r="C75" s="267" t="s">
        <v>107</v>
      </c>
      <c r="D75" s="268"/>
      <c r="E75" s="268"/>
      <c r="F75" s="269"/>
      <c r="G75" s="18">
        <v>1</v>
      </c>
      <c r="H75" s="47"/>
      <c r="I75" s="217" t="str">
        <f>IF(AND(M75="",M76="",M77="",M78="",M79="",M80=""),"",MAX(M75:M80))</f>
        <v/>
      </c>
      <c r="J75" s="220"/>
      <c r="K75" s="14"/>
      <c r="M75" s="10" t="str">
        <f t="shared" si="1"/>
        <v/>
      </c>
      <c r="N75" s="45">
        <v>9</v>
      </c>
    </row>
    <row r="76" spans="1:14" ht="20.100000000000001" customHeight="1" x14ac:dyDescent="0.25">
      <c r="A76" s="292"/>
      <c r="B76" s="252"/>
      <c r="C76" s="271" t="s">
        <v>108</v>
      </c>
      <c r="D76" s="272"/>
      <c r="E76" s="272"/>
      <c r="F76" s="273"/>
      <c r="G76" s="19">
        <v>0.8</v>
      </c>
      <c r="H76" s="48"/>
      <c r="I76" s="218"/>
      <c r="J76" s="221"/>
      <c r="K76" s="14"/>
      <c r="M76" s="10" t="str">
        <f t="shared" si="1"/>
        <v/>
      </c>
      <c r="N76" s="45">
        <v>10</v>
      </c>
    </row>
    <row r="77" spans="1:14" ht="20.100000000000001" customHeight="1" x14ac:dyDescent="0.25">
      <c r="A77" s="292"/>
      <c r="B77" s="252"/>
      <c r="C77" s="271" t="s">
        <v>109</v>
      </c>
      <c r="D77" s="272"/>
      <c r="E77" s="272"/>
      <c r="F77" s="273"/>
      <c r="G77" s="19">
        <v>0.6</v>
      </c>
      <c r="H77" s="48"/>
      <c r="I77" s="218"/>
      <c r="J77" s="221"/>
      <c r="K77" s="14"/>
      <c r="M77" s="10" t="str">
        <f t="shared" si="1"/>
        <v/>
      </c>
      <c r="N77" s="45">
        <v>11</v>
      </c>
    </row>
    <row r="78" spans="1:14" ht="20.100000000000001" customHeight="1" x14ac:dyDescent="0.25">
      <c r="A78" s="292"/>
      <c r="B78" s="252"/>
      <c r="C78" s="271" t="s">
        <v>110</v>
      </c>
      <c r="D78" s="272"/>
      <c r="E78" s="272"/>
      <c r="F78" s="273"/>
      <c r="G78" s="19">
        <v>0.4</v>
      </c>
      <c r="H78" s="48"/>
      <c r="I78" s="218"/>
      <c r="J78" s="221"/>
      <c r="K78" s="14"/>
      <c r="M78" s="10" t="str">
        <f t="shared" si="1"/>
        <v/>
      </c>
      <c r="N78" s="45">
        <v>12</v>
      </c>
    </row>
    <row r="79" spans="1:14" ht="20.100000000000001" customHeight="1" x14ac:dyDescent="0.25">
      <c r="A79" s="292"/>
      <c r="B79" s="252"/>
      <c r="C79" s="271" t="s">
        <v>111</v>
      </c>
      <c r="D79" s="272"/>
      <c r="E79" s="272"/>
      <c r="F79" s="273"/>
      <c r="G79" s="19">
        <v>0.2</v>
      </c>
      <c r="H79" s="48"/>
      <c r="I79" s="218"/>
      <c r="J79" s="221"/>
      <c r="K79" s="14"/>
      <c r="M79" s="10" t="str">
        <f t="shared" si="1"/>
        <v/>
      </c>
      <c r="N79" s="45"/>
    </row>
    <row r="80" spans="1:14" ht="20.100000000000001" customHeight="1" x14ac:dyDescent="0.25">
      <c r="A80" s="292"/>
      <c r="B80" s="296"/>
      <c r="C80" s="330" t="s">
        <v>112</v>
      </c>
      <c r="D80" s="331"/>
      <c r="E80" s="331"/>
      <c r="F80" s="332"/>
      <c r="G80" s="21">
        <v>0</v>
      </c>
      <c r="H80" s="49"/>
      <c r="I80" s="219"/>
      <c r="J80" s="222"/>
      <c r="K80" s="14"/>
      <c r="M80" s="10" t="str">
        <f t="shared" si="1"/>
        <v/>
      </c>
      <c r="N80" s="45"/>
    </row>
    <row r="81" spans="1:14" ht="19.5" customHeight="1" x14ac:dyDescent="0.25">
      <c r="A81" s="292"/>
      <c r="B81" s="299" t="s">
        <v>149</v>
      </c>
      <c r="C81" s="215" t="s">
        <v>38</v>
      </c>
      <c r="D81" s="216"/>
      <c r="E81" s="216"/>
      <c r="F81" s="216"/>
      <c r="G81" s="23" t="s">
        <v>39</v>
      </c>
      <c r="H81" s="50"/>
      <c r="I81" s="301" t="str">
        <f>IF(AND(M81="",M82=""),"",IF(M81="",M82,M81))</f>
        <v/>
      </c>
      <c r="J81" s="303"/>
      <c r="K81" s="58"/>
      <c r="M81" s="10" t="str">
        <f>IF(H81="","",H81*-0.1)</f>
        <v/>
      </c>
      <c r="N81" s="45"/>
    </row>
    <row r="82" spans="1:14" ht="17.25" customHeight="1" thickBot="1" x14ac:dyDescent="0.3">
      <c r="A82" s="292"/>
      <c r="B82" s="300"/>
      <c r="C82" s="305" t="s">
        <v>40</v>
      </c>
      <c r="D82" s="306"/>
      <c r="E82" s="306"/>
      <c r="F82" s="306"/>
      <c r="G82" s="20" t="s">
        <v>41</v>
      </c>
      <c r="H82" s="51"/>
      <c r="I82" s="302"/>
      <c r="J82" s="304"/>
      <c r="K82" s="58"/>
      <c r="M82" s="10" t="str">
        <f t="shared" si="1"/>
        <v/>
      </c>
    </row>
    <row r="83" spans="1:14" ht="20.100000000000001" customHeight="1" thickTop="1" x14ac:dyDescent="0.25">
      <c r="A83" s="293"/>
      <c r="B83" s="24" t="s">
        <v>42</v>
      </c>
      <c r="C83" s="25"/>
      <c r="D83" s="26"/>
      <c r="E83" s="26"/>
      <c r="F83" s="27"/>
      <c r="G83" s="28">
        <v>5</v>
      </c>
      <c r="H83" s="29"/>
      <c r="I83" s="46">
        <f>SUM(I59:I82)</f>
        <v>0</v>
      </c>
      <c r="J83" s="30"/>
      <c r="K83" s="14"/>
    </row>
    <row r="84" spans="1:14" ht="20.100000000000001" customHeight="1" x14ac:dyDescent="0.25">
      <c r="A84" s="250" t="s">
        <v>43</v>
      </c>
      <c r="B84" s="252" t="s">
        <v>150</v>
      </c>
      <c r="C84" s="253" t="s">
        <v>191</v>
      </c>
      <c r="D84" s="254"/>
      <c r="E84" s="259" t="s">
        <v>116</v>
      </c>
      <c r="F84" s="260"/>
      <c r="G84" s="22">
        <v>0.4</v>
      </c>
      <c r="H84" s="52"/>
      <c r="I84" s="217" t="str">
        <f>IF(AND(M84="",M85="",M86=""),"",MAX(M84:M86))</f>
        <v/>
      </c>
      <c r="J84" s="221"/>
      <c r="K84" s="14"/>
      <c r="M84" s="10" t="str">
        <f t="shared" ref="M84:M118" si="2">IF(H84="","",G84)</f>
        <v/>
      </c>
    </row>
    <row r="85" spans="1:14" ht="20.100000000000001" customHeight="1" x14ac:dyDescent="0.25">
      <c r="A85" s="230"/>
      <c r="B85" s="252"/>
      <c r="C85" s="255"/>
      <c r="D85" s="256"/>
      <c r="E85" s="261" t="s">
        <v>114</v>
      </c>
      <c r="F85" s="262"/>
      <c r="G85" s="19">
        <v>0.2</v>
      </c>
      <c r="H85" s="52"/>
      <c r="I85" s="218"/>
      <c r="J85" s="221"/>
      <c r="K85" s="14"/>
      <c r="M85" s="10" t="str">
        <f t="shared" si="2"/>
        <v/>
      </c>
    </row>
    <row r="86" spans="1:14" ht="20.100000000000001" customHeight="1" x14ac:dyDescent="0.25">
      <c r="A86" s="230"/>
      <c r="B86" s="252"/>
      <c r="C86" s="257"/>
      <c r="D86" s="258"/>
      <c r="E86" s="240" t="s">
        <v>113</v>
      </c>
      <c r="F86" s="241"/>
      <c r="G86" s="20">
        <v>0</v>
      </c>
      <c r="H86" s="49"/>
      <c r="I86" s="219"/>
      <c r="J86" s="222"/>
      <c r="K86" s="14"/>
      <c r="M86" s="10" t="str">
        <f t="shared" si="2"/>
        <v/>
      </c>
    </row>
    <row r="87" spans="1:14" ht="20.100000000000001" customHeight="1" x14ac:dyDescent="0.25">
      <c r="A87" s="230"/>
      <c r="B87" s="263" t="s">
        <v>151</v>
      </c>
      <c r="C87" s="215" t="s">
        <v>144</v>
      </c>
      <c r="D87" s="216"/>
      <c r="E87" s="216"/>
      <c r="F87" s="216"/>
      <c r="G87" s="18">
        <v>0.8</v>
      </c>
      <c r="H87" s="52"/>
      <c r="I87" s="217" t="str">
        <f>IF(AND(M87="",M88="",M89="",M90="",M91=""),"",MAX(M87:M91))</f>
        <v/>
      </c>
      <c r="J87" s="220"/>
      <c r="K87" s="14"/>
      <c r="M87" s="10" t="str">
        <f t="shared" si="2"/>
        <v/>
      </c>
    </row>
    <row r="88" spans="1:14" ht="20.100000000000001" customHeight="1" x14ac:dyDescent="0.25">
      <c r="A88" s="230"/>
      <c r="B88" s="264"/>
      <c r="C88" s="223" t="s">
        <v>139</v>
      </c>
      <c r="D88" s="224"/>
      <c r="E88" s="224"/>
      <c r="F88" s="224"/>
      <c r="G88" s="19">
        <v>0.6</v>
      </c>
      <c r="H88" s="52"/>
      <c r="I88" s="218"/>
      <c r="J88" s="221"/>
      <c r="K88" s="14"/>
      <c r="M88" s="10" t="str">
        <f t="shared" si="2"/>
        <v/>
      </c>
    </row>
    <row r="89" spans="1:14" ht="20.100000000000001" customHeight="1" x14ac:dyDescent="0.25">
      <c r="A89" s="230"/>
      <c r="B89" s="264"/>
      <c r="C89" s="223" t="s">
        <v>140</v>
      </c>
      <c r="D89" s="224"/>
      <c r="E89" s="224"/>
      <c r="F89" s="224"/>
      <c r="G89" s="20">
        <v>0.4</v>
      </c>
      <c r="H89" s="52"/>
      <c r="I89" s="218"/>
      <c r="J89" s="221"/>
      <c r="K89" s="14"/>
      <c r="M89" s="10" t="str">
        <f t="shared" si="2"/>
        <v/>
      </c>
    </row>
    <row r="90" spans="1:14" ht="20.100000000000001" customHeight="1" x14ac:dyDescent="0.25">
      <c r="A90" s="230"/>
      <c r="B90" s="264"/>
      <c r="C90" s="223" t="s">
        <v>141</v>
      </c>
      <c r="D90" s="224"/>
      <c r="E90" s="224"/>
      <c r="F90" s="224"/>
      <c r="G90" s="20">
        <v>0.2</v>
      </c>
      <c r="H90" s="52"/>
      <c r="I90" s="218"/>
      <c r="J90" s="221"/>
      <c r="K90" s="14"/>
      <c r="M90" s="10" t="str">
        <f t="shared" si="2"/>
        <v/>
      </c>
    </row>
    <row r="91" spans="1:14" ht="20.100000000000001" customHeight="1" x14ac:dyDescent="0.25">
      <c r="A91" s="230"/>
      <c r="B91" s="265"/>
      <c r="C91" s="225" t="s">
        <v>104</v>
      </c>
      <c r="D91" s="226"/>
      <c r="E91" s="227"/>
      <c r="F91" s="227"/>
      <c r="G91" s="20">
        <v>0</v>
      </c>
      <c r="H91" s="49"/>
      <c r="I91" s="219"/>
      <c r="J91" s="222"/>
      <c r="K91" s="14"/>
      <c r="M91" s="10" t="str">
        <f t="shared" si="2"/>
        <v/>
      </c>
    </row>
    <row r="92" spans="1:14" ht="20.100000000000001" customHeight="1" x14ac:dyDescent="0.25">
      <c r="A92" s="230"/>
      <c r="B92" s="276" t="s">
        <v>152</v>
      </c>
      <c r="C92" s="323" t="s">
        <v>166</v>
      </c>
      <c r="D92" s="324"/>
      <c r="E92" s="317" t="s">
        <v>167</v>
      </c>
      <c r="F92" s="318"/>
      <c r="G92" s="112">
        <v>0.4</v>
      </c>
      <c r="H92" s="52"/>
      <c r="I92" s="217" t="str">
        <f>IF(AND(M92="",M93="",M94="",M95="",M96=""),"",MAX(M92:M96))</f>
        <v/>
      </c>
      <c r="J92" s="220"/>
      <c r="K92" s="14"/>
      <c r="M92" s="10" t="str">
        <f t="shared" si="2"/>
        <v/>
      </c>
    </row>
    <row r="93" spans="1:14" ht="20.100000000000001" customHeight="1" x14ac:dyDescent="0.25">
      <c r="A93" s="230"/>
      <c r="B93" s="277"/>
      <c r="C93" s="325"/>
      <c r="D93" s="326"/>
      <c r="E93" s="319" t="s">
        <v>168</v>
      </c>
      <c r="F93" s="320"/>
      <c r="G93" s="113">
        <v>0.3</v>
      </c>
      <c r="H93" s="52"/>
      <c r="I93" s="218"/>
      <c r="J93" s="221"/>
      <c r="K93" s="14"/>
      <c r="M93" s="10" t="str">
        <f t="shared" si="2"/>
        <v/>
      </c>
    </row>
    <row r="94" spans="1:14" ht="20.100000000000001" customHeight="1" x14ac:dyDescent="0.25">
      <c r="A94" s="230"/>
      <c r="B94" s="277"/>
      <c r="C94" s="325"/>
      <c r="D94" s="327"/>
      <c r="E94" s="319" t="s">
        <v>169</v>
      </c>
      <c r="F94" s="320"/>
      <c r="G94" s="113">
        <v>0.2</v>
      </c>
      <c r="H94" s="52"/>
      <c r="I94" s="218"/>
      <c r="J94" s="221"/>
      <c r="K94" s="14"/>
      <c r="M94" s="10" t="str">
        <f t="shared" si="2"/>
        <v/>
      </c>
    </row>
    <row r="95" spans="1:14" ht="20.100000000000001" customHeight="1" x14ac:dyDescent="0.25">
      <c r="A95" s="230"/>
      <c r="B95" s="277"/>
      <c r="C95" s="325"/>
      <c r="D95" s="327"/>
      <c r="E95" s="319" t="s">
        <v>170</v>
      </c>
      <c r="F95" s="320"/>
      <c r="G95" s="114">
        <v>0.1</v>
      </c>
      <c r="H95" s="52"/>
      <c r="I95" s="218"/>
      <c r="J95" s="221"/>
      <c r="K95" s="14"/>
      <c r="M95" s="10" t="str">
        <f t="shared" si="2"/>
        <v/>
      </c>
    </row>
    <row r="96" spans="1:14" ht="20.100000000000001" customHeight="1" x14ac:dyDescent="0.25">
      <c r="A96" s="230"/>
      <c r="B96" s="278"/>
      <c r="C96" s="328"/>
      <c r="D96" s="329"/>
      <c r="E96" s="321" t="s">
        <v>124</v>
      </c>
      <c r="F96" s="322"/>
      <c r="G96" s="115">
        <v>0</v>
      </c>
      <c r="H96" s="49"/>
      <c r="I96" s="219"/>
      <c r="J96" s="222"/>
      <c r="K96" s="14"/>
      <c r="M96" s="10" t="str">
        <f t="shared" si="2"/>
        <v/>
      </c>
    </row>
    <row r="97" spans="1:13" ht="20.100000000000001" customHeight="1" x14ac:dyDescent="0.25">
      <c r="A97" s="230"/>
      <c r="B97" s="252" t="s">
        <v>131</v>
      </c>
      <c r="C97" s="279" t="s">
        <v>178</v>
      </c>
      <c r="D97" s="280"/>
      <c r="E97" s="259" t="s">
        <v>165</v>
      </c>
      <c r="F97" s="260"/>
      <c r="G97" s="22">
        <v>0.3</v>
      </c>
      <c r="H97" s="47"/>
      <c r="I97" s="217" t="str">
        <f>IF(AND(M97="",M98="",M99=""),"",MAX(M97:M99))</f>
        <v/>
      </c>
      <c r="J97" s="220"/>
      <c r="K97" s="14"/>
      <c r="M97" s="10" t="str">
        <f t="shared" si="2"/>
        <v/>
      </c>
    </row>
    <row r="98" spans="1:13" ht="20.100000000000001" customHeight="1" x14ac:dyDescent="0.25">
      <c r="A98" s="230"/>
      <c r="B98" s="252"/>
      <c r="C98" s="279"/>
      <c r="D98" s="280"/>
      <c r="E98" s="261" t="s">
        <v>129</v>
      </c>
      <c r="F98" s="262"/>
      <c r="G98" s="19">
        <v>0.2</v>
      </c>
      <c r="H98" s="48"/>
      <c r="I98" s="218"/>
      <c r="J98" s="221"/>
      <c r="K98" s="14"/>
      <c r="M98" s="10" t="str">
        <f t="shared" si="2"/>
        <v/>
      </c>
    </row>
    <row r="99" spans="1:13" ht="20.100000000000001" customHeight="1" x14ac:dyDescent="0.25">
      <c r="A99" s="230"/>
      <c r="B99" s="252"/>
      <c r="C99" s="281"/>
      <c r="D99" s="282"/>
      <c r="E99" s="240" t="s">
        <v>179</v>
      </c>
      <c r="F99" s="241"/>
      <c r="G99" s="20">
        <v>0</v>
      </c>
      <c r="H99" s="49"/>
      <c r="I99" s="219"/>
      <c r="J99" s="222"/>
      <c r="K99" s="14"/>
      <c r="M99" s="10" t="str">
        <f t="shared" si="2"/>
        <v/>
      </c>
    </row>
    <row r="100" spans="1:13" ht="20.100000000000001" customHeight="1" x14ac:dyDescent="0.25">
      <c r="A100" s="230"/>
      <c r="B100" s="263" t="s">
        <v>164</v>
      </c>
      <c r="C100" s="267" t="s">
        <v>106</v>
      </c>
      <c r="D100" s="268"/>
      <c r="E100" s="268"/>
      <c r="F100" s="269"/>
      <c r="G100" s="18">
        <v>0.6</v>
      </c>
      <c r="H100" s="53"/>
      <c r="I100" s="217" t="str">
        <f>IF(AND(M100="",M101="",M102=""),"",MAX(M100:M102))</f>
        <v/>
      </c>
      <c r="J100" s="220"/>
      <c r="K100" s="14"/>
      <c r="M100" s="10" t="str">
        <f t="shared" si="2"/>
        <v/>
      </c>
    </row>
    <row r="101" spans="1:13" ht="20.100000000000001" customHeight="1" x14ac:dyDescent="0.25">
      <c r="A101" s="230"/>
      <c r="B101" s="264"/>
      <c r="C101" s="271" t="s">
        <v>105</v>
      </c>
      <c r="D101" s="272"/>
      <c r="E101" s="272"/>
      <c r="F101" s="273"/>
      <c r="G101" s="19">
        <v>0.3</v>
      </c>
      <c r="H101" s="54"/>
      <c r="I101" s="218"/>
      <c r="J101" s="221"/>
      <c r="K101" s="14"/>
      <c r="M101" s="10" t="str">
        <f t="shared" si="2"/>
        <v/>
      </c>
    </row>
    <row r="102" spans="1:13" ht="20.100000000000001" customHeight="1" thickBot="1" x14ac:dyDescent="0.3">
      <c r="A102" s="230"/>
      <c r="B102" s="266"/>
      <c r="C102" s="274" t="s">
        <v>45</v>
      </c>
      <c r="D102" s="275"/>
      <c r="E102" s="275"/>
      <c r="F102" s="275"/>
      <c r="G102" s="21">
        <v>0</v>
      </c>
      <c r="H102" s="55"/>
      <c r="I102" s="235"/>
      <c r="J102" s="270"/>
      <c r="K102" s="14"/>
      <c r="M102" s="10" t="str">
        <f t="shared" si="2"/>
        <v/>
      </c>
    </row>
    <row r="103" spans="1:13" ht="19.899999999999999" customHeight="1" thickTop="1" x14ac:dyDescent="0.25">
      <c r="A103" s="251"/>
      <c r="B103" s="24" t="s">
        <v>42</v>
      </c>
      <c r="C103" s="25"/>
      <c r="D103" s="26"/>
      <c r="E103" s="26"/>
      <c r="F103" s="27"/>
      <c r="G103" s="28">
        <v>2.5</v>
      </c>
      <c r="H103" s="109"/>
      <c r="I103" s="110">
        <f>SUM(I84:I102)</f>
        <v>0</v>
      </c>
      <c r="J103" s="30"/>
      <c r="K103" s="14"/>
    </row>
    <row r="104" spans="1:13" ht="20.100000000000001" customHeight="1" x14ac:dyDescent="0.25">
      <c r="A104" s="230" t="s">
        <v>161</v>
      </c>
      <c r="B104" s="248" t="s">
        <v>153</v>
      </c>
      <c r="C104" s="236" t="s">
        <v>47</v>
      </c>
      <c r="D104" s="237"/>
      <c r="E104" s="237"/>
      <c r="F104" s="237"/>
      <c r="G104" s="37">
        <v>0.8</v>
      </c>
      <c r="H104" s="52"/>
      <c r="I104" s="218" t="str">
        <f>IF(AND(M104="",M105=""),"",MAX(M104:M105))</f>
        <v/>
      </c>
      <c r="J104" s="221"/>
      <c r="K104" s="14"/>
      <c r="M104" s="10" t="str">
        <f t="shared" si="2"/>
        <v/>
      </c>
    </row>
    <row r="105" spans="1:13" ht="20.100000000000001" customHeight="1" x14ac:dyDescent="0.25">
      <c r="A105" s="230"/>
      <c r="B105" s="249"/>
      <c r="C105" s="234" t="s">
        <v>48</v>
      </c>
      <c r="D105" s="227"/>
      <c r="E105" s="227"/>
      <c r="F105" s="227"/>
      <c r="G105" s="20">
        <v>0</v>
      </c>
      <c r="H105" s="49"/>
      <c r="I105" s="219"/>
      <c r="J105" s="222"/>
      <c r="K105" s="14"/>
      <c r="M105" s="10" t="str">
        <f t="shared" si="2"/>
        <v/>
      </c>
    </row>
    <row r="106" spans="1:13" ht="17.25" customHeight="1" x14ac:dyDescent="0.25">
      <c r="A106" s="230"/>
      <c r="B106" s="232" t="s">
        <v>154</v>
      </c>
      <c r="C106" s="215" t="s">
        <v>50</v>
      </c>
      <c r="D106" s="216"/>
      <c r="E106" s="216"/>
      <c r="F106" s="216"/>
      <c r="G106" s="18">
        <v>0.4</v>
      </c>
      <c r="H106" s="47"/>
      <c r="I106" s="217" t="str">
        <f>IF(AND(M106="",M107="",M108=""),"",MAX(M106:M108))</f>
        <v/>
      </c>
      <c r="J106" s="220"/>
      <c r="K106" s="14"/>
      <c r="M106" s="10" t="str">
        <f t="shared" si="2"/>
        <v/>
      </c>
    </row>
    <row r="107" spans="1:13" ht="32.25" customHeight="1" x14ac:dyDescent="0.25">
      <c r="A107" s="230"/>
      <c r="B107" s="238"/>
      <c r="C107" s="243" t="s">
        <v>51</v>
      </c>
      <c r="D107" s="244"/>
      <c r="E107" s="244"/>
      <c r="F107" s="244"/>
      <c r="G107" s="19">
        <v>0.2</v>
      </c>
      <c r="H107" s="48"/>
      <c r="I107" s="218"/>
      <c r="J107" s="221"/>
      <c r="K107" s="14"/>
      <c r="M107" s="10" t="str">
        <f t="shared" si="2"/>
        <v/>
      </c>
    </row>
    <row r="108" spans="1:13" ht="17.25" customHeight="1" x14ac:dyDescent="0.25">
      <c r="A108" s="230"/>
      <c r="B108" s="239"/>
      <c r="C108" s="234" t="s">
        <v>52</v>
      </c>
      <c r="D108" s="227"/>
      <c r="E108" s="227"/>
      <c r="F108" s="227"/>
      <c r="G108" s="21">
        <v>0</v>
      </c>
      <c r="H108" s="49"/>
      <c r="I108" s="219"/>
      <c r="J108" s="222"/>
      <c r="K108" s="14"/>
      <c r="M108" s="10" t="str">
        <f t="shared" si="2"/>
        <v/>
      </c>
    </row>
    <row r="109" spans="1:13" ht="17.25" customHeight="1" x14ac:dyDescent="0.25">
      <c r="A109" s="230"/>
      <c r="B109" s="245" t="s">
        <v>155</v>
      </c>
      <c r="C109" s="209" t="s">
        <v>177</v>
      </c>
      <c r="D109" s="210"/>
      <c r="E109" s="215" t="s">
        <v>132</v>
      </c>
      <c r="F109" s="216"/>
      <c r="G109" s="18">
        <v>0.3</v>
      </c>
      <c r="H109" s="47"/>
      <c r="I109" s="217" t="str">
        <f>IF(AND(M109="",M110="",M111="",M112=""),"",MAX(M109:M112))</f>
        <v/>
      </c>
      <c r="J109" s="220"/>
      <c r="K109" s="14"/>
      <c r="M109" s="10" t="str">
        <f t="shared" si="2"/>
        <v/>
      </c>
    </row>
    <row r="110" spans="1:13" ht="17.25" customHeight="1" x14ac:dyDescent="0.25">
      <c r="A110" s="230"/>
      <c r="B110" s="246"/>
      <c r="C110" s="211"/>
      <c r="D110" s="212"/>
      <c r="E110" s="223" t="s">
        <v>133</v>
      </c>
      <c r="F110" s="224"/>
      <c r="G110" s="19">
        <v>0.2</v>
      </c>
      <c r="H110" s="48"/>
      <c r="I110" s="218"/>
      <c r="J110" s="221"/>
      <c r="K110" s="14"/>
      <c r="M110" s="10" t="str">
        <f t="shared" si="2"/>
        <v/>
      </c>
    </row>
    <row r="111" spans="1:13" ht="17.25" customHeight="1" x14ac:dyDescent="0.25">
      <c r="A111" s="230"/>
      <c r="B111" s="246"/>
      <c r="C111" s="211"/>
      <c r="D111" s="212"/>
      <c r="E111" s="223" t="s">
        <v>54</v>
      </c>
      <c r="F111" s="224"/>
      <c r="G111" s="37">
        <v>0.1</v>
      </c>
      <c r="H111" s="48"/>
      <c r="I111" s="218"/>
      <c r="J111" s="221"/>
      <c r="K111" s="14"/>
      <c r="M111" s="10" t="str">
        <f t="shared" si="2"/>
        <v/>
      </c>
    </row>
    <row r="112" spans="1:13" ht="17.25" customHeight="1" x14ac:dyDescent="0.25">
      <c r="A112" s="230"/>
      <c r="B112" s="247"/>
      <c r="C112" s="213"/>
      <c r="D112" s="214"/>
      <c r="E112" s="240" t="s">
        <v>55</v>
      </c>
      <c r="F112" s="241"/>
      <c r="G112" s="21">
        <v>0</v>
      </c>
      <c r="H112" s="49"/>
      <c r="I112" s="219"/>
      <c r="J112" s="222"/>
      <c r="K112" s="14"/>
      <c r="M112" s="10" t="str">
        <f t="shared" si="2"/>
        <v/>
      </c>
    </row>
    <row r="113" spans="1:13" ht="17.25" customHeight="1" x14ac:dyDescent="0.25">
      <c r="A113" s="230"/>
      <c r="B113" s="242" t="s">
        <v>56</v>
      </c>
      <c r="C113" s="215" t="s">
        <v>57</v>
      </c>
      <c r="D113" s="216"/>
      <c r="E113" s="216"/>
      <c r="F113" s="216"/>
      <c r="G113" s="18">
        <v>0.5</v>
      </c>
      <c r="H113" s="47"/>
      <c r="I113" s="217" t="str">
        <f>IF(AND(M113="",M114=""),"",MAX(M113:M114))</f>
        <v/>
      </c>
      <c r="J113" s="220"/>
      <c r="K113" s="14"/>
      <c r="M113" s="10" t="str">
        <f t="shared" si="2"/>
        <v/>
      </c>
    </row>
    <row r="114" spans="1:13" ht="17.25" customHeight="1" x14ac:dyDescent="0.25">
      <c r="A114" s="230"/>
      <c r="B114" s="233"/>
      <c r="C114" s="234" t="s">
        <v>58</v>
      </c>
      <c r="D114" s="227"/>
      <c r="E114" s="227"/>
      <c r="F114" s="227"/>
      <c r="G114" s="21">
        <v>0</v>
      </c>
      <c r="H114" s="49"/>
      <c r="I114" s="219"/>
      <c r="J114" s="222"/>
      <c r="K114" s="14"/>
      <c r="M114" s="10" t="str">
        <f t="shared" si="2"/>
        <v/>
      </c>
    </row>
    <row r="115" spans="1:13" ht="17.25" customHeight="1" x14ac:dyDescent="0.25">
      <c r="A115" s="230"/>
      <c r="B115" s="232" t="s">
        <v>157</v>
      </c>
      <c r="C115" s="215" t="s">
        <v>158</v>
      </c>
      <c r="D115" s="216"/>
      <c r="E115" s="216"/>
      <c r="F115" s="216"/>
      <c r="G115" s="18">
        <v>0.4</v>
      </c>
      <c r="H115" s="47"/>
      <c r="I115" s="217" t="str">
        <f>IF(AND(M115="",M116=""),"",MAX(M115:M116))</f>
        <v/>
      </c>
      <c r="J115" s="220"/>
      <c r="K115" s="14"/>
      <c r="M115" s="10" t="str">
        <f t="shared" si="2"/>
        <v/>
      </c>
    </row>
    <row r="116" spans="1:13" ht="17.25" customHeight="1" x14ac:dyDescent="0.25">
      <c r="A116" s="230"/>
      <c r="B116" s="233"/>
      <c r="C116" s="234" t="s">
        <v>159</v>
      </c>
      <c r="D116" s="227"/>
      <c r="E116" s="227"/>
      <c r="F116" s="227"/>
      <c r="G116" s="21">
        <v>0</v>
      </c>
      <c r="H116" s="49"/>
      <c r="I116" s="219"/>
      <c r="J116" s="222"/>
      <c r="K116" s="14"/>
      <c r="M116" s="10" t="str">
        <f t="shared" si="2"/>
        <v/>
      </c>
    </row>
    <row r="117" spans="1:13" ht="17.25" customHeight="1" x14ac:dyDescent="0.25">
      <c r="A117" s="230"/>
      <c r="B117" s="232" t="s">
        <v>160</v>
      </c>
      <c r="C117" s="215" t="s">
        <v>156</v>
      </c>
      <c r="D117" s="216"/>
      <c r="E117" s="216"/>
      <c r="F117" s="216"/>
      <c r="G117" s="18">
        <v>0.1</v>
      </c>
      <c r="H117" s="47"/>
      <c r="I117" s="217" t="str">
        <f>IF(AND(M117="",M118=""),"",MAX(M117:M118))</f>
        <v/>
      </c>
      <c r="J117" s="220"/>
      <c r="K117" s="14"/>
      <c r="M117" s="10" t="str">
        <f t="shared" si="2"/>
        <v/>
      </c>
    </row>
    <row r="118" spans="1:13" ht="17.25" customHeight="1" thickBot="1" x14ac:dyDescent="0.3">
      <c r="A118" s="230"/>
      <c r="B118" s="233"/>
      <c r="C118" s="234" t="s">
        <v>62</v>
      </c>
      <c r="D118" s="227"/>
      <c r="E118" s="227"/>
      <c r="F118" s="227"/>
      <c r="G118" s="21">
        <v>0</v>
      </c>
      <c r="H118" s="51"/>
      <c r="I118" s="235"/>
      <c r="J118" s="222"/>
      <c r="K118" s="14"/>
      <c r="M118" s="10" t="str">
        <f t="shared" si="2"/>
        <v/>
      </c>
    </row>
    <row r="119" spans="1:13" ht="20.100000000000001" customHeight="1" thickTop="1" x14ac:dyDescent="0.25">
      <c r="A119" s="230"/>
      <c r="B119" s="31" t="s">
        <v>42</v>
      </c>
      <c r="C119" s="32"/>
      <c r="D119" s="33"/>
      <c r="E119" s="33"/>
      <c r="F119" s="34"/>
      <c r="G119" s="35">
        <v>2.5</v>
      </c>
      <c r="H119" s="38"/>
      <c r="I119" s="35">
        <f>SUM(I104:I118)</f>
        <v>0</v>
      </c>
      <c r="J119" s="36"/>
      <c r="K119" s="14"/>
    </row>
    <row r="120" spans="1:13" ht="19.899999999999999" customHeight="1" x14ac:dyDescent="0.25">
      <c r="A120" s="39"/>
      <c r="B120" s="231" t="s">
        <v>63</v>
      </c>
      <c r="C120" s="231"/>
      <c r="D120" s="231"/>
      <c r="E120" s="40"/>
      <c r="F120" s="41"/>
      <c r="G120" s="42">
        <v>10</v>
      </c>
      <c r="H120" s="43"/>
      <c r="I120" s="42">
        <f>SUM(I83,I103,I119)</f>
        <v>0</v>
      </c>
      <c r="J120" s="44" t="str">
        <f>IF(J83="","",SUM(J83,J103,J119))</f>
        <v/>
      </c>
    </row>
    <row r="121" spans="1:13" ht="3.7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20.25" customHeight="1" x14ac:dyDescent="0.25"/>
    <row r="136" ht="20.25" customHeight="1" x14ac:dyDescent="0.25"/>
    <row r="137" ht="20.25" customHeight="1" x14ac:dyDescent="0.25"/>
    <row r="138" ht="20.25" customHeight="1" x14ac:dyDescent="0.25"/>
    <row r="139" ht="20.25" customHeight="1" x14ac:dyDescent="0.25"/>
    <row r="140" ht="18.75" customHeight="1" x14ac:dyDescent="0.25"/>
    <row r="141" ht="18.75" customHeight="1" x14ac:dyDescent="0.25"/>
  </sheetData>
  <sheetProtection insertRows="0" selectLockedCells="1"/>
  <mergeCells count="230">
    <mergeCell ref="E92:F92"/>
    <mergeCell ref="E93:F93"/>
    <mergeCell ref="E94:F94"/>
    <mergeCell ref="E95:F95"/>
    <mergeCell ref="E96:F96"/>
    <mergeCell ref="C92:D96"/>
    <mergeCell ref="B75:B80"/>
    <mergeCell ref="I75:I80"/>
    <mergeCell ref="J75:J80"/>
    <mergeCell ref="C75:F75"/>
    <mergeCell ref="C76:F76"/>
    <mergeCell ref="C77:F77"/>
    <mergeCell ref="C78:F78"/>
    <mergeCell ref="C79:F79"/>
    <mergeCell ref="C80:F80"/>
    <mergeCell ref="B62:B69"/>
    <mergeCell ref="C62:F62"/>
    <mergeCell ref="C63:F63"/>
    <mergeCell ref="J62:J69"/>
    <mergeCell ref="I62:I69"/>
    <mergeCell ref="C72:F72"/>
    <mergeCell ref="C73:F73"/>
    <mergeCell ref="C74:F74"/>
    <mergeCell ref="B72:B74"/>
    <mergeCell ref="J72:J74"/>
    <mergeCell ref="I72:I74"/>
    <mergeCell ref="C70:F70"/>
    <mergeCell ref="I70:I71"/>
    <mergeCell ref="J70:J71"/>
    <mergeCell ref="C71:F71"/>
    <mergeCell ref="J97:J99"/>
    <mergeCell ref="A58:B58"/>
    <mergeCell ref="C58:F58"/>
    <mergeCell ref="H58:I58"/>
    <mergeCell ref="C65:F65"/>
    <mergeCell ref="C66:F66"/>
    <mergeCell ref="C67:F67"/>
    <mergeCell ref="C68:F68"/>
    <mergeCell ref="C69:F69"/>
    <mergeCell ref="A59:A83"/>
    <mergeCell ref="B59:B61"/>
    <mergeCell ref="C59:D61"/>
    <mergeCell ref="E59:F59"/>
    <mergeCell ref="I59:I61"/>
    <mergeCell ref="J59:J61"/>
    <mergeCell ref="E60:F60"/>
    <mergeCell ref="E61:F61"/>
    <mergeCell ref="C64:F64"/>
    <mergeCell ref="B81:B82"/>
    <mergeCell ref="C81:F81"/>
    <mergeCell ref="I81:I82"/>
    <mergeCell ref="J81:J82"/>
    <mergeCell ref="C82:F82"/>
    <mergeCell ref="B70:B71"/>
    <mergeCell ref="B104:B105"/>
    <mergeCell ref="A84:A103"/>
    <mergeCell ref="B84:B86"/>
    <mergeCell ref="C84:D86"/>
    <mergeCell ref="E84:F84"/>
    <mergeCell ref="I84:I86"/>
    <mergeCell ref="J84:J86"/>
    <mergeCell ref="E85:F85"/>
    <mergeCell ref="E86:F86"/>
    <mergeCell ref="B87:B91"/>
    <mergeCell ref="C87:F87"/>
    <mergeCell ref="B100:B102"/>
    <mergeCell ref="C100:F100"/>
    <mergeCell ref="I100:I102"/>
    <mergeCell ref="J100:J102"/>
    <mergeCell ref="C101:F101"/>
    <mergeCell ref="C102:F102"/>
    <mergeCell ref="B92:B96"/>
    <mergeCell ref="B97:B99"/>
    <mergeCell ref="C97:D99"/>
    <mergeCell ref="E97:F97"/>
    <mergeCell ref="E98:F98"/>
    <mergeCell ref="E99:F99"/>
    <mergeCell ref="I97:I99"/>
    <mergeCell ref="I106:I108"/>
    <mergeCell ref="E112:F112"/>
    <mergeCell ref="B113:B114"/>
    <mergeCell ref="C113:F113"/>
    <mergeCell ref="I113:I114"/>
    <mergeCell ref="J113:J114"/>
    <mergeCell ref="C114:F114"/>
    <mergeCell ref="J106:J108"/>
    <mergeCell ref="C107:F107"/>
    <mergeCell ref="C108:F108"/>
    <mergeCell ref="B109:B112"/>
    <mergeCell ref="B120:D120"/>
    <mergeCell ref="B115:B116"/>
    <mergeCell ref="C115:F115"/>
    <mergeCell ref="I115:I116"/>
    <mergeCell ref="J115:J116"/>
    <mergeCell ref="C116:F116"/>
    <mergeCell ref="B117:B118"/>
    <mergeCell ref="C117:F117"/>
    <mergeCell ref="I117:I118"/>
    <mergeCell ref="J117:J118"/>
    <mergeCell ref="C118:F118"/>
    <mergeCell ref="A53:J53"/>
    <mergeCell ref="C109:D112"/>
    <mergeCell ref="E109:F109"/>
    <mergeCell ref="I109:I112"/>
    <mergeCell ref="J109:J112"/>
    <mergeCell ref="E110:F110"/>
    <mergeCell ref="E111:F111"/>
    <mergeCell ref="I92:I96"/>
    <mergeCell ref="J92:J96"/>
    <mergeCell ref="I87:I91"/>
    <mergeCell ref="J87:J91"/>
    <mergeCell ref="C88:F88"/>
    <mergeCell ref="C89:F89"/>
    <mergeCell ref="C90:F90"/>
    <mergeCell ref="C91:F91"/>
    <mergeCell ref="F54:J54"/>
    <mergeCell ref="F55:J55"/>
    <mergeCell ref="A104:A119"/>
    <mergeCell ref="I104:I105"/>
    <mergeCell ref="J104:J105"/>
    <mergeCell ref="C104:F104"/>
    <mergeCell ref="C105:F105"/>
    <mergeCell ref="B106:B108"/>
    <mergeCell ref="C106:F106"/>
    <mergeCell ref="F1:J1"/>
    <mergeCell ref="A3:D3"/>
    <mergeCell ref="F5:J5"/>
    <mergeCell ref="F6:J6"/>
    <mergeCell ref="F7:J7"/>
    <mergeCell ref="F8:I8"/>
    <mergeCell ref="F9:I9"/>
    <mergeCell ref="A14:B14"/>
    <mergeCell ref="C14:J14"/>
    <mergeCell ref="A15:B15"/>
    <mergeCell ref="C15:J15"/>
    <mergeCell ref="A17:D17"/>
    <mergeCell ref="E17:H17"/>
    <mergeCell ref="I17:J17"/>
    <mergeCell ref="A18:D18"/>
    <mergeCell ref="E18:H18"/>
    <mergeCell ref="I18:J18"/>
    <mergeCell ref="A19:D19"/>
    <mergeCell ref="E19:H19"/>
    <mergeCell ref="I19:J19"/>
    <mergeCell ref="A20:D20"/>
    <mergeCell ref="E20:H20"/>
    <mergeCell ref="I20:J20"/>
    <mergeCell ref="A21:D21"/>
    <mergeCell ref="E21:H21"/>
    <mergeCell ref="I21:J21"/>
    <mergeCell ref="A22:D22"/>
    <mergeCell ref="E22:H22"/>
    <mergeCell ref="I22:J22"/>
    <mergeCell ref="A23:D23"/>
    <mergeCell ref="E23:H23"/>
    <mergeCell ref="I23:J23"/>
    <mergeCell ref="A24:D24"/>
    <mergeCell ref="E24:H24"/>
    <mergeCell ref="I24:J24"/>
    <mergeCell ref="A25:D25"/>
    <mergeCell ref="E25:H25"/>
    <mergeCell ref="I25:J25"/>
    <mergeCell ref="A26:D26"/>
    <mergeCell ref="E26:H26"/>
    <mergeCell ref="I26:J26"/>
    <mergeCell ref="A27:D27"/>
    <mergeCell ref="E27:H27"/>
    <mergeCell ref="I27:J27"/>
    <mergeCell ref="A28:D28"/>
    <mergeCell ref="E28:H28"/>
    <mergeCell ref="I28:J28"/>
    <mergeCell ref="A29:D29"/>
    <mergeCell ref="E29:H29"/>
    <mergeCell ref="I29:J29"/>
    <mergeCell ref="A30:D30"/>
    <mergeCell ref="E30:H30"/>
    <mergeCell ref="I30:J30"/>
    <mergeCell ref="A31:D31"/>
    <mergeCell ref="E31:H31"/>
    <mergeCell ref="I31:J31"/>
    <mergeCell ref="A32:D32"/>
    <mergeCell ref="E32:H32"/>
    <mergeCell ref="I32:J32"/>
    <mergeCell ref="A33:D33"/>
    <mergeCell ref="E33:H33"/>
    <mergeCell ref="I33:J33"/>
    <mergeCell ref="A34:D34"/>
    <mergeCell ref="E34:H34"/>
    <mergeCell ref="I34:J34"/>
    <mergeCell ref="A35:D35"/>
    <mergeCell ref="E35:H35"/>
    <mergeCell ref="I35:J35"/>
    <mergeCell ref="A36:D36"/>
    <mergeCell ref="E36:H36"/>
    <mergeCell ref="I36:J36"/>
    <mergeCell ref="A37:D37"/>
    <mergeCell ref="E37:H37"/>
    <mergeCell ref="I37:J37"/>
    <mergeCell ref="A38:D38"/>
    <mergeCell ref="E38:H38"/>
    <mergeCell ref="I38:J38"/>
    <mergeCell ref="A39:D39"/>
    <mergeCell ref="E39:H39"/>
    <mergeCell ref="I39:J39"/>
    <mergeCell ref="A40:D40"/>
    <mergeCell ref="E40:H40"/>
    <mergeCell ref="I40:J40"/>
    <mergeCell ref="A41:D41"/>
    <mergeCell ref="E41:H41"/>
    <mergeCell ref="I41:J41"/>
    <mergeCell ref="A42:D42"/>
    <mergeCell ref="E42:H42"/>
    <mergeCell ref="I42:J42"/>
    <mergeCell ref="A43:D43"/>
    <mergeCell ref="E43:H43"/>
    <mergeCell ref="I43:J43"/>
    <mergeCell ref="F47:H47"/>
    <mergeCell ref="F48:H48"/>
    <mergeCell ref="F49:H49"/>
    <mergeCell ref="F50:H50"/>
    <mergeCell ref="F51:H51"/>
    <mergeCell ref="A44:D44"/>
    <mergeCell ref="E44:H44"/>
    <mergeCell ref="I44:J44"/>
    <mergeCell ref="A45:D45"/>
    <mergeCell ref="E45:H45"/>
    <mergeCell ref="I45:J45"/>
    <mergeCell ref="A46:D46"/>
    <mergeCell ref="E46:H46"/>
    <mergeCell ref="I46:J46"/>
  </mergeCells>
  <phoneticPr fontId="2"/>
  <dataValidations count="2">
    <dataValidation type="list" allowBlank="1" showInputMessage="1" showErrorMessage="1" sqref="H82 H84:H102 H59:H80 H104:H118" xr:uid="{00000000-0002-0000-0000-000000000000}">
      <formula1>$N$59:$N$60</formula1>
    </dataValidation>
    <dataValidation type="list" allowBlank="1" showInputMessage="1" showErrorMessage="1" sqref="H81" xr:uid="{00000000-0002-0000-0000-000001000000}">
      <formula1>$N$61:$N$81</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52" max="10" man="1"/>
    <brk id="120"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9"/>
  <sheetViews>
    <sheetView view="pageBreakPreview" zoomScaleNormal="100" zoomScaleSheetLayoutView="100" workbookViewId="0">
      <selection activeCell="E52" sqref="E52"/>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77" t="s">
        <v>24</v>
      </c>
      <c r="F1" s="377"/>
    </row>
    <row r="2" spans="1:6" x14ac:dyDescent="0.25">
      <c r="A2" s="5" t="s">
        <v>163</v>
      </c>
    </row>
    <row r="3" spans="1:6" ht="20.100000000000001" customHeight="1" x14ac:dyDescent="0.25">
      <c r="C3" s="5"/>
      <c r="D3" s="5" t="s">
        <v>12</v>
      </c>
      <c r="E3" s="378" t="s">
        <v>18</v>
      </c>
      <c r="F3" s="378"/>
    </row>
    <row r="4" spans="1:6" ht="20.100000000000001" customHeight="1" x14ac:dyDescent="0.25">
      <c r="C4" s="5"/>
      <c r="D4" s="5" t="s">
        <v>6</v>
      </c>
      <c r="E4" s="378" t="s">
        <v>19</v>
      </c>
      <c r="F4" s="37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79" t="s">
        <v>23</v>
      </c>
      <c r="B7" s="379"/>
      <c r="C7" s="379"/>
      <c r="D7" t="s">
        <v>22</v>
      </c>
      <c r="E7" t="s">
        <v>21</v>
      </c>
      <c r="F7" s="1"/>
    </row>
    <row r="11" spans="1:6" ht="13.15" thickBot="1" x14ac:dyDescent="0.3"/>
    <row r="12" spans="1:6" ht="20.100000000000001" customHeight="1" thickBot="1" x14ac:dyDescent="0.3">
      <c r="A12" s="6" t="s">
        <v>5</v>
      </c>
      <c r="B12" s="380" t="s">
        <v>90</v>
      </c>
      <c r="C12" s="381"/>
      <c r="D12" s="381"/>
      <c r="E12" s="381"/>
      <c r="F12" s="381"/>
    </row>
    <row r="13" spans="1:6" ht="20.100000000000001" customHeight="1" thickBot="1" x14ac:dyDescent="0.3">
      <c r="A13" s="6" t="s">
        <v>0</v>
      </c>
      <c r="B13" s="375" t="s">
        <v>91</v>
      </c>
      <c r="C13" s="376"/>
      <c r="D13" s="376"/>
      <c r="E13" s="376"/>
      <c r="F13" s="376"/>
    </row>
    <row r="14" spans="1:6" ht="14.65" thickBot="1" x14ac:dyDescent="0.3">
      <c r="A14" s="3"/>
      <c r="B14" s="7"/>
      <c r="C14" s="7"/>
      <c r="D14" s="7"/>
      <c r="E14" s="7"/>
      <c r="F14" s="7"/>
    </row>
    <row r="15" spans="1:6" s="3" customFormat="1" ht="20.100000000000001" customHeight="1" thickBot="1" x14ac:dyDescent="0.3">
      <c r="A15" s="368" t="s">
        <v>7</v>
      </c>
      <c r="B15" s="369"/>
      <c r="C15" s="370" t="s">
        <v>4</v>
      </c>
      <c r="D15" s="371"/>
      <c r="E15" s="369"/>
      <c r="F15" s="4" t="s">
        <v>17</v>
      </c>
    </row>
    <row r="16" spans="1:6" ht="20.100000000000001" customHeight="1" x14ac:dyDescent="0.25">
      <c r="A16" s="366" t="s">
        <v>92</v>
      </c>
      <c r="B16" s="367"/>
      <c r="C16" s="372">
        <v>2000000</v>
      </c>
      <c r="D16" s="373"/>
      <c r="E16" s="374"/>
      <c r="F16" s="8">
        <v>0.27</v>
      </c>
    </row>
    <row r="17" spans="1:6" ht="20.100000000000001" customHeight="1" x14ac:dyDescent="0.25">
      <c r="A17" s="366" t="s">
        <v>93</v>
      </c>
      <c r="B17" s="367"/>
      <c r="C17" s="356">
        <v>3200000</v>
      </c>
      <c r="D17" s="357"/>
      <c r="E17" s="358"/>
      <c r="F17" s="9">
        <v>0.42</v>
      </c>
    </row>
    <row r="18" spans="1:6" ht="20.100000000000001" customHeight="1" x14ac:dyDescent="0.25">
      <c r="A18" s="366" t="s">
        <v>94</v>
      </c>
      <c r="B18" s="367"/>
      <c r="C18" s="356">
        <v>2000000</v>
      </c>
      <c r="D18" s="357"/>
      <c r="E18" s="358"/>
      <c r="F18" s="9">
        <v>0.27</v>
      </c>
    </row>
    <row r="19" spans="1:6" ht="20.100000000000001" customHeight="1" x14ac:dyDescent="0.25">
      <c r="A19" s="366" t="s">
        <v>95</v>
      </c>
      <c r="B19" s="367"/>
      <c r="C19" s="356">
        <v>300000</v>
      </c>
      <c r="D19" s="357"/>
      <c r="E19" s="358"/>
      <c r="F19" s="9">
        <v>0.04</v>
      </c>
    </row>
    <row r="20" spans="1:6" ht="20.100000000000001" customHeight="1" x14ac:dyDescent="0.25">
      <c r="A20" s="359"/>
      <c r="B20" s="360"/>
      <c r="C20" s="356"/>
      <c r="D20" s="357"/>
      <c r="E20" s="358"/>
      <c r="F20" s="9"/>
    </row>
    <row r="21" spans="1:6" ht="20.100000000000001" customHeight="1" x14ac:dyDescent="0.25">
      <c r="A21" s="359"/>
      <c r="B21" s="360"/>
      <c r="C21" s="356"/>
      <c r="D21" s="357"/>
      <c r="E21" s="358"/>
      <c r="F21" s="9"/>
    </row>
    <row r="22" spans="1:6" ht="20.100000000000001" customHeight="1" x14ac:dyDescent="0.25">
      <c r="A22" s="359"/>
      <c r="B22" s="360"/>
      <c r="C22" s="356"/>
      <c r="D22" s="357"/>
      <c r="E22" s="358"/>
      <c r="F22" s="9"/>
    </row>
    <row r="23" spans="1:6" ht="20.100000000000001" customHeight="1" x14ac:dyDescent="0.25">
      <c r="A23" s="359"/>
      <c r="B23" s="360"/>
      <c r="C23" s="356"/>
      <c r="D23" s="357"/>
      <c r="E23" s="358"/>
      <c r="F23" s="9"/>
    </row>
    <row r="24" spans="1:6" ht="20.100000000000001" customHeight="1" x14ac:dyDescent="0.25">
      <c r="A24" s="359"/>
      <c r="B24" s="360"/>
      <c r="C24" s="356"/>
      <c r="D24" s="357"/>
      <c r="E24" s="358"/>
      <c r="F24" s="9"/>
    </row>
    <row r="25" spans="1:6" ht="20.100000000000001" customHeight="1" x14ac:dyDescent="0.25">
      <c r="A25" s="359"/>
      <c r="B25" s="360"/>
      <c r="C25" s="356"/>
      <c r="D25" s="357"/>
      <c r="E25" s="358"/>
      <c r="F25" s="9"/>
    </row>
    <row r="26" spans="1:6" ht="20.100000000000001" customHeight="1" x14ac:dyDescent="0.25">
      <c r="A26" s="359"/>
      <c r="B26" s="360"/>
      <c r="C26" s="356"/>
      <c r="D26" s="357"/>
      <c r="E26" s="358"/>
      <c r="F26" s="9"/>
    </row>
    <row r="27" spans="1:6" ht="20.100000000000001" customHeight="1" x14ac:dyDescent="0.25">
      <c r="A27" s="359"/>
      <c r="B27" s="360"/>
      <c r="C27" s="356"/>
      <c r="D27" s="357"/>
      <c r="E27" s="358"/>
      <c r="F27" s="9"/>
    </row>
    <row r="28" spans="1:6" ht="20.100000000000001" customHeight="1" x14ac:dyDescent="0.25">
      <c r="A28" s="359"/>
      <c r="B28" s="360"/>
      <c r="C28" s="356"/>
      <c r="D28" s="357"/>
      <c r="E28" s="358"/>
      <c r="F28" s="9"/>
    </row>
    <row r="29" spans="1:6" ht="20.100000000000001" customHeight="1" x14ac:dyDescent="0.25">
      <c r="A29" s="359"/>
      <c r="B29" s="360"/>
      <c r="C29" s="356"/>
      <c r="D29" s="357"/>
      <c r="E29" s="358"/>
      <c r="F29" s="9"/>
    </row>
    <row r="30" spans="1:6" ht="20.100000000000001" customHeight="1" x14ac:dyDescent="0.25">
      <c r="A30" s="359"/>
      <c r="B30" s="360"/>
      <c r="C30" s="356"/>
      <c r="D30" s="357"/>
      <c r="E30" s="358"/>
      <c r="F30" s="9"/>
    </row>
    <row r="31" spans="1:6" ht="20.100000000000001" customHeight="1" x14ac:dyDescent="0.25">
      <c r="A31" s="359"/>
      <c r="B31" s="360"/>
      <c r="C31" s="356"/>
      <c r="D31" s="357"/>
      <c r="E31" s="358"/>
      <c r="F31" s="9"/>
    </row>
    <row r="32" spans="1:6" ht="20.100000000000001" customHeight="1" x14ac:dyDescent="0.25">
      <c r="A32" s="359"/>
      <c r="B32" s="360"/>
      <c r="C32" s="356"/>
      <c r="D32" s="357"/>
      <c r="E32" s="358"/>
      <c r="F32" s="9"/>
    </row>
    <row r="33" spans="1:6" ht="20.100000000000001" customHeight="1" x14ac:dyDescent="0.25">
      <c r="A33" s="359"/>
      <c r="B33" s="360"/>
      <c r="C33" s="356"/>
      <c r="D33" s="357"/>
      <c r="E33" s="358"/>
      <c r="F33" s="9"/>
    </row>
    <row r="34" spans="1:6" ht="20.100000000000001" customHeight="1" thickBot="1" x14ac:dyDescent="0.3">
      <c r="A34" s="359"/>
      <c r="B34" s="360"/>
      <c r="C34" s="356"/>
      <c r="D34" s="357"/>
      <c r="E34" s="358"/>
      <c r="F34" s="9"/>
    </row>
    <row r="35" spans="1:6" ht="20.100000000000001" customHeight="1" x14ac:dyDescent="0.25">
      <c r="A35" s="361" t="s">
        <v>1</v>
      </c>
      <c r="B35" s="362"/>
      <c r="C35" s="363">
        <v>7500000</v>
      </c>
      <c r="D35" s="364"/>
      <c r="E35" s="365"/>
      <c r="F35" s="103">
        <f>SUM(F16:F34)</f>
        <v>1</v>
      </c>
    </row>
    <row r="36" spans="1:6" ht="20.100000000000001" customHeight="1" x14ac:dyDescent="0.25">
      <c r="A36" s="354" t="s">
        <v>2</v>
      </c>
      <c r="B36" s="355"/>
      <c r="C36" s="356">
        <v>2000000</v>
      </c>
      <c r="D36" s="357"/>
      <c r="E36" s="358"/>
      <c r="F36" s="104"/>
    </row>
    <row r="37" spans="1:6" ht="20.100000000000001" customHeight="1" x14ac:dyDescent="0.25">
      <c r="A37" s="349" t="s">
        <v>8</v>
      </c>
      <c r="B37" s="350"/>
      <c r="C37" s="351">
        <f>C35+C36</f>
        <v>9500000</v>
      </c>
      <c r="D37" s="352"/>
      <c r="E37" s="353"/>
      <c r="F37" s="104"/>
    </row>
    <row r="38" spans="1:6" ht="20.100000000000001" customHeight="1" x14ac:dyDescent="0.25">
      <c r="A38" s="354" t="s">
        <v>9</v>
      </c>
      <c r="B38" s="355"/>
      <c r="C38" s="356">
        <v>1000000</v>
      </c>
      <c r="D38" s="357"/>
      <c r="E38" s="358"/>
      <c r="F38" s="104"/>
    </row>
    <row r="39" spans="1:6" ht="20.100000000000001" customHeight="1" x14ac:dyDescent="0.25">
      <c r="A39" s="349" t="s">
        <v>10</v>
      </c>
      <c r="B39" s="350"/>
      <c r="C39" s="351">
        <f>C37+C38</f>
        <v>10500000</v>
      </c>
      <c r="D39" s="352"/>
      <c r="E39" s="353"/>
      <c r="F39" s="104"/>
    </row>
    <row r="40" spans="1:6" ht="20.100000000000001" customHeight="1" x14ac:dyDescent="0.25">
      <c r="A40" s="354" t="s">
        <v>3</v>
      </c>
      <c r="B40" s="355"/>
      <c r="C40" s="356">
        <v>800000</v>
      </c>
      <c r="D40" s="357"/>
      <c r="E40" s="358"/>
      <c r="F40" s="104"/>
    </row>
    <row r="41" spans="1:6" ht="20.100000000000001" customHeight="1" x14ac:dyDescent="0.25">
      <c r="A41" s="349" t="s">
        <v>11</v>
      </c>
      <c r="B41" s="350"/>
      <c r="C41" s="351">
        <f>C37+C38+C40</f>
        <v>11300000</v>
      </c>
      <c r="D41" s="352"/>
      <c r="E41" s="353"/>
      <c r="F41" s="104"/>
    </row>
    <row r="42" spans="1:6" ht="20.100000000000001" customHeight="1" thickBot="1" x14ac:dyDescent="0.3">
      <c r="A42" s="339" t="s">
        <v>13</v>
      </c>
      <c r="B42" s="340"/>
      <c r="C42" s="341"/>
      <c r="D42" s="342"/>
      <c r="E42" s="343"/>
      <c r="F42" s="105"/>
    </row>
    <row r="43" spans="1:6" ht="20.100000000000001" customHeight="1" thickBot="1" x14ac:dyDescent="0.3">
      <c r="A43" s="344" t="s">
        <v>16</v>
      </c>
      <c r="B43" s="345"/>
      <c r="C43" s="346">
        <f>C39+C40+C42</f>
        <v>11300000</v>
      </c>
      <c r="D43" s="347"/>
      <c r="E43" s="348"/>
      <c r="F43" s="106"/>
    </row>
    <row r="44" spans="1:6" ht="19.5" customHeight="1" x14ac:dyDescent="0.25">
      <c r="A44" s="333" t="s">
        <v>182</v>
      </c>
      <c r="B44" s="334"/>
      <c r="C44" s="334"/>
      <c r="D44" s="334"/>
      <c r="E44" s="130" t="s">
        <v>189</v>
      </c>
      <c r="F44" s="131" t="s">
        <v>183</v>
      </c>
    </row>
    <row r="45" spans="1:6" ht="19.5" customHeight="1" x14ac:dyDescent="0.25">
      <c r="A45" s="335" t="s">
        <v>184</v>
      </c>
      <c r="B45" s="336"/>
      <c r="C45" s="336"/>
      <c r="D45" s="336"/>
      <c r="E45" s="132" t="s">
        <v>189</v>
      </c>
      <c r="F45" s="133" t="s">
        <v>183</v>
      </c>
    </row>
    <row r="46" spans="1:6" ht="19.5" customHeight="1" x14ac:dyDescent="0.25">
      <c r="A46" s="335" t="s">
        <v>185</v>
      </c>
      <c r="B46" s="336"/>
      <c r="C46" s="336"/>
      <c r="D46" s="336"/>
      <c r="E46" s="132" t="s">
        <v>189</v>
      </c>
      <c r="F46" s="133" t="s">
        <v>183</v>
      </c>
    </row>
    <row r="47" spans="1:6" ht="19.5" customHeight="1" x14ac:dyDescent="0.25">
      <c r="A47" s="335" t="s">
        <v>186</v>
      </c>
      <c r="B47" s="336"/>
      <c r="C47" s="336"/>
      <c r="D47" s="336"/>
      <c r="E47" s="132" t="s">
        <v>189</v>
      </c>
      <c r="F47" s="133" t="s">
        <v>183</v>
      </c>
    </row>
    <row r="48" spans="1:6" ht="19.5" customHeight="1" thickBot="1" x14ac:dyDescent="0.3">
      <c r="A48" s="337" t="s">
        <v>187</v>
      </c>
      <c r="B48" s="338"/>
      <c r="C48" s="338"/>
      <c r="D48" s="338"/>
      <c r="E48" s="134" t="s">
        <v>189</v>
      </c>
      <c r="F48" s="135" t="s">
        <v>183</v>
      </c>
    </row>
    <row r="49" spans="2:5" x14ac:dyDescent="0.25">
      <c r="B49" s="2"/>
      <c r="C49" s="2"/>
      <c r="D49" s="2"/>
      <c r="E49" s="2"/>
    </row>
  </sheetData>
  <mergeCells count="69">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 ref="A44:D44"/>
    <mergeCell ref="A45:D45"/>
    <mergeCell ref="A46:D46"/>
    <mergeCell ref="A47:D47"/>
    <mergeCell ref="A48:D48"/>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topLeftCell="A2" zoomScaleNormal="100" zoomScaleSheetLayoutView="100" workbookViewId="0">
      <selection activeCell="C26" sqref="C25:F2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08" t="s">
        <v>25</v>
      </c>
      <c r="C2" s="208"/>
      <c r="D2" s="208"/>
      <c r="E2" s="208"/>
      <c r="F2" s="208"/>
      <c r="G2" s="208"/>
      <c r="H2" s="11"/>
    </row>
    <row r="3" spans="1:14" ht="20.100000000000001" customHeight="1" x14ac:dyDescent="0.25">
      <c r="C3" s="11"/>
      <c r="D3" s="11"/>
      <c r="E3" s="56" t="s">
        <v>26</v>
      </c>
      <c r="F3" s="228" t="s">
        <v>67</v>
      </c>
      <c r="G3" s="228"/>
      <c r="H3" s="228"/>
      <c r="I3" s="228"/>
      <c r="J3" s="228"/>
      <c r="K3" s="57"/>
    </row>
    <row r="4" spans="1:14" ht="20.100000000000001" customHeight="1" x14ac:dyDescent="0.25">
      <c r="E4" s="56" t="s">
        <v>66</v>
      </c>
      <c r="F4" s="409" t="s">
        <v>68</v>
      </c>
      <c r="G4" s="409"/>
      <c r="H4" s="409"/>
      <c r="I4" s="409"/>
      <c r="J4" s="409"/>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283" t="s">
        <v>27</v>
      </c>
      <c r="B7" s="284"/>
      <c r="C7" s="285" t="s">
        <v>28</v>
      </c>
      <c r="D7" s="286"/>
      <c r="E7" s="286"/>
      <c r="F7" s="286"/>
      <c r="G7" s="60" t="s">
        <v>29</v>
      </c>
      <c r="H7" s="410" t="s">
        <v>30</v>
      </c>
      <c r="I7" s="411"/>
      <c r="J7" s="95" t="s">
        <v>31</v>
      </c>
      <c r="K7" s="59"/>
      <c r="M7" s="17" t="s">
        <v>32</v>
      </c>
      <c r="N7" s="17" t="s">
        <v>33</v>
      </c>
    </row>
    <row r="8" spans="1:14" ht="20.100000000000001" customHeight="1" x14ac:dyDescent="0.25">
      <c r="A8" s="291" t="s">
        <v>34</v>
      </c>
      <c r="B8" s="294" t="s">
        <v>172</v>
      </c>
      <c r="C8" s="406" t="s">
        <v>118</v>
      </c>
      <c r="D8" s="407"/>
      <c r="E8" s="297" t="s">
        <v>115</v>
      </c>
      <c r="F8" s="298"/>
      <c r="G8" s="61">
        <v>1.2</v>
      </c>
      <c r="H8" s="71"/>
      <c r="I8" s="391">
        <f>IF(AND(M8="",M9="",M10=""),"",MAX(M8:M10))</f>
        <v>0.6</v>
      </c>
      <c r="J8" s="384">
        <v>0.6</v>
      </c>
      <c r="K8" s="14"/>
      <c r="M8" s="10" t="str">
        <f>IF(H8="","",G8)</f>
        <v/>
      </c>
    </row>
    <row r="9" spans="1:14" ht="20.100000000000001" customHeight="1" x14ac:dyDescent="0.25">
      <c r="A9" s="292"/>
      <c r="B9" s="295"/>
      <c r="C9" s="279"/>
      <c r="D9" s="280"/>
      <c r="E9" s="261" t="s">
        <v>114</v>
      </c>
      <c r="F9" s="262"/>
      <c r="G9" s="62">
        <v>0.6</v>
      </c>
      <c r="H9" s="72" t="s">
        <v>65</v>
      </c>
      <c r="I9" s="392"/>
      <c r="J9" s="389"/>
      <c r="K9" s="14"/>
      <c r="M9" s="10">
        <f>IF(H9="","",G9)</f>
        <v>0.6</v>
      </c>
      <c r="N9" s="17" t="s">
        <v>35</v>
      </c>
    </row>
    <row r="10" spans="1:14" ht="20.100000000000001" customHeight="1" x14ac:dyDescent="0.25">
      <c r="A10" s="292"/>
      <c r="B10" s="296"/>
      <c r="C10" s="281"/>
      <c r="D10" s="282"/>
      <c r="E10" s="240" t="s">
        <v>113</v>
      </c>
      <c r="F10" s="241"/>
      <c r="G10" s="63">
        <v>0</v>
      </c>
      <c r="H10" s="73"/>
      <c r="I10" s="393"/>
      <c r="J10" s="385"/>
      <c r="K10" s="14"/>
      <c r="M10" s="10" t="str">
        <f>IF(H10="","",G10)</f>
        <v/>
      </c>
    </row>
    <row r="11" spans="1:14" ht="17.25" customHeight="1" x14ac:dyDescent="0.25">
      <c r="A11" s="292"/>
      <c r="B11" s="307" t="s">
        <v>96</v>
      </c>
      <c r="C11" s="215" t="s">
        <v>119</v>
      </c>
      <c r="D11" s="216"/>
      <c r="E11" s="216"/>
      <c r="F11" s="310"/>
      <c r="G11" s="18">
        <v>1.4</v>
      </c>
      <c r="H11" s="74"/>
      <c r="I11" s="391">
        <f>IF(AND(M11="",M12="",M13="",M14="",M15="",M16="",M17="",M18=""),"",MAX(M11:M18))</f>
        <v>1</v>
      </c>
      <c r="J11" s="401">
        <v>0.8</v>
      </c>
      <c r="K11" s="14"/>
    </row>
    <row r="12" spans="1:14" ht="17.25" customHeight="1" x14ac:dyDescent="0.25">
      <c r="A12" s="292"/>
      <c r="B12" s="308"/>
      <c r="C12" s="223" t="s">
        <v>120</v>
      </c>
      <c r="D12" s="224"/>
      <c r="E12" s="224"/>
      <c r="F12" s="289"/>
      <c r="G12" s="19">
        <v>1.3</v>
      </c>
      <c r="H12" s="75"/>
      <c r="I12" s="392"/>
      <c r="J12" s="402"/>
      <c r="K12" s="14"/>
    </row>
    <row r="13" spans="1:14" ht="17.25" customHeight="1" x14ac:dyDescent="0.25">
      <c r="A13" s="292"/>
      <c r="B13" s="308"/>
      <c r="C13" s="223" t="s">
        <v>121</v>
      </c>
      <c r="D13" s="224"/>
      <c r="E13" s="224"/>
      <c r="F13" s="289"/>
      <c r="G13" s="19">
        <v>1.2</v>
      </c>
      <c r="H13" s="75"/>
      <c r="I13" s="392"/>
      <c r="J13" s="402"/>
      <c r="K13" s="14"/>
      <c r="M13" s="10" t="str">
        <f t="shared" ref="M13:M29" si="0">IF(H13="","",G13)</f>
        <v/>
      </c>
      <c r="N13" s="45">
        <v>1</v>
      </c>
    </row>
    <row r="14" spans="1:14" ht="17.25" customHeight="1" x14ac:dyDescent="0.25">
      <c r="A14" s="292"/>
      <c r="B14" s="308"/>
      <c r="C14" s="223" t="s">
        <v>99</v>
      </c>
      <c r="D14" s="224"/>
      <c r="E14" s="224"/>
      <c r="F14" s="224"/>
      <c r="G14" s="62">
        <v>1</v>
      </c>
      <c r="H14" s="75" t="s">
        <v>65</v>
      </c>
      <c r="I14" s="392"/>
      <c r="J14" s="402"/>
      <c r="K14" s="14"/>
      <c r="M14" s="10">
        <f t="shared" si="0"/>
        <v>1</v>
      </c>
      <c r="N14" s="45">
        <v>2</v>
      </c>
    </row>
    <row r="15" spans="1:14" ht="17.25" customHeight="1" x14ac:dyDescent="0.25">
      <c r="A15" s="292"/>
      <c r="B15" s="308"/>
      <c r="C15" s="223" t="s">
        <v>100</v>
      </c>
      <c r="D15" s="224"/>
      <c r="E15" s="224"/>
      <c r="F15" s="224"/>
      <c r="G15" s="63">
        <v>0.8</v>
      </c>
      <c r="H15" s="75"/>
      <c r="I15" s="392"/>
      <c r="J15" s="402"/>
      <c r="K15" s="14"/>
      <c r="M15" s="10" t="str">
        <f t="shared" si="0"/>
        <v/>
      </c>
      <c r="N15" s="45">
        <v>3</v>
      </c>
    </row>
    <row r="16" spans="1:14" ht="17.25" customHeight="1" x14ac:dyDescent="0.25">
      <c r="A16" s="292"/>
      <c r="B16" s="308"/>
      <c r="C16" s="223" t="s">
        <v>101</v>
      </c>
      <c r="D16" s="224"/>
      <c r="E16" s="224"/>
      <c r="F16" s="224"/>
      <c r="G16" s="63">
        <v>0.6</v>
      </c>
      <c r="H16" s="75"/>
      <c r="I16" s="392"/>
      <c r="J16" s="402"/>
      <c r="K16" s="14"/>
      <c r="M16" s="10" t="str">
        <f t="shared" si="0"/>
        <v/>
      </c>
      <c r="N16" s="45">
        <v>4</v>
      </c>
    </row>
    <row r="17" spans="1:14" ht="17.25" customHeight="1" x14ac:dyDescent="0.25">
      <c r="A17" s="292"/>
      <c r="B17" s="308"/>
      <c r="C17" s="223" t="s">
        <v>103</v>
      </c>
      <c r="D17" s="224"/>
      <c r="E17" s="224"/>
      <c r="F17" s="224"/>
      <c r="G17" s="63">
        <v>0.3</v>
      </c>
      <c r="H17" s="75"/>
      <c r="I17" s="392"/>
      <c r="J17" s="402"/>
      <c r="K17" s="14"/>
      <c r="M17" s="10" t="str">
        <f t="shared" si="0"/>
        <v/>
      </c>
      <c r="N17" s="45">
        <v>5</v>
      </c>
    </row>
    <row r="18" spans="1:14" ht="17.25" customHeight="1" x14ac:dyDescent="0.25">
      <c r="A18" s="292"/>
      <c r="B18" s="309"/>
      <c r="C18" s="234" t="s">
        <v>102</v>
      </c>
      <c r="D18" s="227"/>
      <c r="E18" s="227"/>
      <c r="F18" s="227"/>
      <c r="G18" s="64">
        <v>0</v>
      </c>
      <c r="H18" s="76"/>
      <c r="I18" s="393"/>
      <c r="J18" s="403"/>
      <c r="K18" s="14"/>
      <c r="M18" s="10" t="str">
        <f t="shared" si="0"/>
        <v/>
      </c>
      <c r="N18" s="45">
        <v>6</v>
      </c>
    </row>
    <row r="19" spans="1:14" ht="18.95" customHeight="1" x14ac:dyDescent="0.25">
      <c r="A19" s="292"/>
      <c r="B19" s="294" t="s">
        <v>82</v>
      </c>
      <c r="C19" s="215" t="s">
        <v>36</v>
      </c>
      <c r="D19" s="216"/>
      <c r="E19" s="216"/>
      <c r="F19" s="216"/>
      <c r="G19" s="65">
        <v>0.6</v>
      </c>
      <c r="H19" s="77" t="s">
        <v>65</v>
      </c>
      <c r="I19" s="391">
        <f>IF(AND(M19="",M20=""),"",MAX(M19:M20))</f>
        <v>0.6</v>
      </c>
      <c r="J19" s="384">
        <v>0.6</v>
      </c>
      <c r="K19" s="14"/>
      <c r="M19" s="10">
        <f t="shared" si="0"/>
        <v>0.6</v>
      </c>
      <c r="N19" s="45">
        <v>7</v>
      </c>
    </row>
    <row r="20" spans="1:14" ht="18.95" customHeight="1" x14ac:dyDescent="0.25">
      <c r="A20" s="292"/>
      <c r="B20" s="296"/>
      <c r="C20" s="234" t="s">
        <v>37</v>
      </c>
      <c r="D20" s="227"/>
      <c r="E20" s="227"/>
      <c r="F20" s="227"/>
      <c r="G20" s="64">
        <v>0</v>
      </c>
      <c r="H20" s="78"/>
      <c r="I20" s="393"/>
      <c r="J20" s="385"/>
      <c r="K20" s="14"/>
      <c r="M20" s="10" t="str">
        <f t="shared" si="0"/>
        <v/>
      </c>
      <c r="N20" s="45">
        <v>8</v>
      </c>
    </row>
    <row r="21" spans="1:14" ht="18.95" customHeight="1" x14ac:dyDescent="0.25">
      <c r="A21" s="292"/>
      <c r="B21" s="315" t="s">
        <v>125</v>
      </c>
      <c r="C21" s="311" t="s">
        <v>122</v>
      </c>
      <c r="D21" s="312"/>
      <c r="E21" s="312"/>
      <c r="F21" s="313"/>
      <c r="G21" s="37">
        <v>0.8</v>
      </c>
      <c r="H21" s="79"/>
      <c r="I21" s="391">
        <f>IF(AND(M21="",M22="",M23=""),"",MAX(M21:M23))</f>
        <v>0.4</v>
      </c>
      <c r="J21" s="401">
        <v>0.4</v>
      </c>
      <c r="K21" s="14"/>
      <c r="N21" s="45"/>
    </row>
    <row r="22" spans="1:14" ht="18.95" customHeight="1" x14ac:dyDescent="0.25">
      <c r="A22" s="292"/>
      <c r="B22" s="252"/>
      <c r="C22" s="305" t="s">
        <v>123</v>
      </c>
      <c r="D22" s="306"/>
      <c r="E22" s="306"/>
      <c r="F22" s="408"/>
      <c r="G22" s="37">
        <v>0.4</v>
      </c>
      <c r="H22" s="79" t="s">
        <v>65</v>
      </c>
      <c r="I22" s="392"/>
      <c r="J22" s="402"/>
      <c r="K22" s="14"/>
      <c r="M22" s="10">
        <f t="shared" si="0"/>
        <v>0.4</v>
      </c>
      <c r="N22" s="45"/>
    </row>
    <row r="23" spans="1:14" ht="18.95" customHeight="1" x14ac:dyDescent="0.25">
      <c r="A23" s="292"/>
      <c r="B23" s="316"/>
      <c r="C23" s="274" t="s">
        <v>124</v>
      </c>
      <c r="D23" s="275"/>
      <c r="E23" s="275"/>
      <c r="F23" s="314"/>
      <c r="G23" s="37">
        <v>0</v>
      </c>
      <c r="H23" s="78"/>
      <c r="I23" s="393"/>
      <c r="J23" s="403"/>
      <c r="K23" s="14"/>
      <c r="N23" s="45"/>
    </row>
    <row r="24" spans="1:14" ht="20.100000000000001" customHeight="1" x14ac:dyDescent="0.25">
      <c r="A24" s="292"/>
      <c r="B24" s="294" t="s">
        <v>126</v>
      </c>
      <c r="C24" s="267" t="s">
        <v>107</v>
      </c>
      <c r="D24" s="268"/>
      <c r="E24" s="268"/>
      <c r="F24" s="269"/>
      <c r="G24" s="18">
        <v>1</v>
      </c>
      <c r="H24" s="79"/>
      <c r="I24" s="391">
        <f>IF(AND(M24="",M25="",M26="",M27="",M28="",M29=""),"",MAX(M24:M29))</f>
        <v>0.6</v>
      </c>
      <c r="J24" s="384">
        <v>0.6</v>
      </c>
      <c r="K24" s="14"/>
      <c r="M24" s="10" t="str">
        <f t="shared" si="0"/>
        <v/>
      </c>
      <c r="N24" s="45">
        <v>9</v>
      </c>
    </row>
    <row r="25" spans="1:14" ht="20.100000000000001" customHeight="1" x14ac:dyDescent="0.25">
      <c r="A25" s="292"/>
      <c r="B25" s="252"/>
      <c r="C25" s="271" t="s">
        <v>108</v>
      </c>
      <c r="D25" s="272"/>
      <c r="E25" s="272"/>
      <c r="F25" s="273"/>
      <c r="G25" s="19">
        <v>0.8</v>
      </c>
      <c r="H25" s="79"/>
      <c r="I25" s="392"/>
      <c r="J25" s="389"/>
      <c r="K25" s="14"/>
      <c r="N25" s="45"/>
    </row>
    <row r="26" spans="1:14" ht="20.100000000000001" customHeight="1" x14ac:dyDescent="0.25">
      <c r="A26" s="292"/>
      <c r="B26" s="252"/>
      <c r="C26" s="271" t="s">
        <v>109</v>
      </c>
      <c r="D26" s="272"/>
      <c r="E26" s="272"/>
      <c r="F26" s="273"/>
      <c r="G26" s="19">
        <v>0.6</v>
      </c>
      <c r="H26" s="79" t="s">
        <v>65</v>
      </c>
      <c r="I26" s="392"/>
      <c r="J26" s="389"/>
      <c r="K26" s="14"/>
      <c r="M26" s="10">
        <v>0.6</v>
      </c>
      <c r="N26" s="45"/>
    </row>
    <row r="27" spans="1:14" ht="20.100000000000001" customHeight="1" x14ac:dyDescent="0.25">
      <c r="A27" s="292"/>
      <c r="B27" s="252"/>
      <c r="C27" s="271" t="s">
        <v>110</v>
      </c>
      <c r="D27" s="272"/>
      <c r="E27" s="272"/>
      <c r="F27" s="273"/>
      <c r="G27" s="19">
        <v>0.4</v>
      </c>
      <c r="H27" s="79"/>
      <c r="I27" s="392"/>
      <c r="J27" s="389"/>
      <c r="K27" s="14"/>
      <c r="N27" s="45"/>
    </row>
    <row r="28" spans="1:14" ht="20.100000000000001" customHeight="1" x14ac:dyDescent="0.25">
      <c r="A28" s="292"/>
      <c r="B28" s="252"/>
      <c r="C28" s="271" t="s">
        <v>111</v>
      </c>
      <c r="D28" s="272"/>
      <c r="E28" s="272"/>
      <c r="F28" s="273"/>
      <c r="G28" s="19">
        <v>0.2</v>
      </c>
      <c r="H28" s="79"/>
      <c r="I28" s="392"/>
      <c r="J28" s="389"/>
      <c r="K28" s="14"/>
      <c r="M28" s="10" t="str">
        <f t="shared" si="0"/>
        <v/>
      </c>
      <c r="N28" s="45">
        <v>10</v>
      </c>
    </row>
    <row r="29" spans="1:14" ht="20.100000000000001" customHeight="1" x14ac:dyDescent="0.25">
      <c r="A29" s="292"/>
      <c r="B29" s="296"/>
      <c r="C29" s="330" t="s">
        <v>112</v>
      </c>
      <c r="D29" s="331"/>
      <c r="E29" s="331"/>
      <c r="F29" s="332"/>
      <c r="G29" s="21">
        <v>0</v>
      </c>
      <c r="H29" s="79"/>
      <c r="I29" s="393"/>
      <c r="J29" s="385"/>
      <c r="K29" s="14"/>
      <c r="M29" s="10" t="str">
        <f t="shared" si="0"/>
        <v/>
      </c>
      <c r="N29" s="45">
        <v>11</v>
      </c>
    </row>
    <row r="30" spans="1:14" ht="19.5" customHeight="1" x14ac:dyDescent="0.25">
      <c r="A30" s="292"/>
      <c r="B30" s="299" t="s">
        <v>127</v>
      </c>
      <c r="C30" s="215" t="s">
        <v>38</v>
      </c>
      <c r="D30" s="216"/>
      <c r="E30" s="216"/>
      <c r="F30" s="216"/>
      <c r="G30" s="66" t="s">
        <v>39</v>
      </c>
      <c r="H30" s="80">
        <v>2</v>
      </c>
      <c r="I30" s="404">
        <f>IF(AND(M30="",M31=""),"",IF(M30="",M31,M30))</f>
        <v>-0.2</v>
      </c>
      <c r="J30" s="384" t="s">
        <v>83</v>
      </c>
      <c r="K30" s="58"/>
      <c r="M30" s="10">
        <f>IF(H30="","",H30*-0.1)</f>
        <v>-0.2</v>
      </c>
      <c r="N30" s="45">
        <v>12</v>
      </c>
    </row>
    <row r="31" spans="1:14" ht="17.25" customHeight="1" thickBot="1" x14ac:dyDescent="0.3">
      <c r="A31" s="292"/>
      <c r="B31" s="300"/>
      <c r="C31" s="305" t="s">
        <v>40</v>
      </c>
      <c r="D31" s="306"/>
      <c r="E31" s="306"/>
      <c r="F31" s="306"/>
      <c r="G31" s="63" t="s">
        <v>41</v>
      </c>
      <c r="H31" s="81"/>
      <c r="I31" s="405"/>
      <c r="J31" s="389"/>
      <c r="K31" s="58"/>
      <c r="M31" s="10" t="str">
        <f t="shared" ref="M31" si="1">IF(H31="","",G31)</f>
        <v/>
      </c>
    </row>
    <row r="32" spans="1:14" ht="20.100000000000001" customHeight="1" thickTop="1" x14ac:dyDescent="0.25">
      <c r="A32" s="293"/>
      <c r="B32" s="24" t="s">
        <v>42</v>
      </c>
      <c r="C32" s="25"/>
      <c r="D32" s="26"/>
      <c r="E32" s="26"/>
      <c r="F32" s="27"/>
      <c r="G32" s="67">
        <v>5</v>
      </c>
      <c r="H32" s="82"/>
      <c r="I32" s="83">
        <f>SUM(I8:I31)</f>
        <v>3</v>
      </c>
      <c r="J32" s="93">
        <v>2.8</v>
      </c>
      <c r="K32" s="14"/>
    </row>
    <row r="33" spans="1:13" ht="20.100000000000001" customHeight="1" x14ac:dyDescent="0.25">
      <c r="A33" s="230" t="s">
        <v>43</v>
      </c>
      <c r="B33" s="252" t="s">
        <v>44</v>
      </c>
      <c r="C33" s="406" t="s">
        <v>135</v>
      </c>
      <c r="D33" s="407"/>
      <c r="E33" s="259" t="s">
        <v>116</v>
      </c>
      <c r="F33" s="260"/>
      <c r="G33" s="65">
        <v>0.8</v>
      </c>
      <c r="H33" s="84"/>
      <c r="I33" s="392">
        <f>IF(AND(M33="",M34="",M35=""),"",MAX(M33:M35))</f>
        <v>0.4</v>
      </c>
      <c r="J33" s="389">
        <v>0.4</v>
      </c>
      <c r="K33" s="14"/>
      <c r="M33" s="10" t="str">
        <f t="shared" ref="M33:M65" si="2">IF(H33="","",G33)</f>
        <v/>
      </c>
    </row>
    <row r="34" spans="1:13" ht="20.100000000000001" customHeight="1" x14ac:dyDescent="0.25">
      <c r="A34" s="230"/>
      <c r="B34" s="252"/>
      <c r="C34" s="279"/>
      <c r="D34" s="280"/>
      <c r="E34" s="261" t="s">
        <v>114</v>
      </c>
      <c r="F34" s="262"/>
      <c r="G34" s="62">
        <v>0.4</v>
      </c>
      <c r="H34" s="72" t="s">
        <v>65</v>
      </c>
      <c r="I34" s="392"/>
      <c r="J34" s="389"/>
      <c r="K34" s="14"/>
      <c r="M34" s="10">
        <f t="shared" si="2"/>
        <v>0.4</v>
      </c>
    </row>
    <row r="35" spans="1:13" ht="20.100000000000001" customHeight="1" x14ac:dyDescent="0.25">
      <c r="A35" s="230"/>
      <c r="B35" s="252"/>
      <c r="C35" s="281"/>
      <c r="D35" s="282"/>
      <c r="E35" s="240" t="s">
        <v>113</v>
      </c>
      <c r="F35" s="241"/>
      <c r="G35" s="63">
        <v>0</v>
      </c>
      <c r="H35" s="85"/>
      <c r="I35" s="393"/>
      <c r="J35" s="385"/>
      <c r="K35" s="14"/>
      <c r="M35" s="10" t="str">
        <f t="shared" si="2"/>
        <v/>
      </c>
    </row>
    <row r="36" spans="1:13" ht="20.100000000000001" customHeight="1" x14ac:dyDescent="0.25">
      <c r="A36" s="230"/>
      <c r="B36" s="263" t="s">
        <v>97</v>
      </c>
      <c r="C36" s="215" t="s">
        <v>98</v>
      </c>
      <c r="D36" s="216"/>
      <c r="E36" s="216"/>
      <c r="F36" s="216"/>
      <c r="G36" s="61">
        <v>0.8</v>
      </c>
      <c r="H36" s="71"/>
      <c r="I36" s="391">
        <f>IF(AND(M36="",M37="",M38="",M39="",M40=""),"",MAX(M36:M40))</f>
        <v>0.4</v>
      </c>
      <c r="J36" s="394" t="s">
        <v>84</v>
      </c>
      <c r="K36" s="14"/>
      <c r="M36" s="10" t="str">
        <f t="shared" si="2"/>
        <v/>
      </c>
    </row>
    <row r="37" spans="1:13" ht="20.100000000000001" customHeight="1" x14ac:dyDescent="0.25">
      <c r="A37" s="230"/>
      <c r="B37" s="264"/>
      <c r="C37" s="223" t="s">
        <v>99</v>
      </c>
      <c r="D37" s="224"/>
      <c r="E37" s="224"/>
      <c r="F37" s="224"/>
      <c r="G37" s="62">
        <v>0.6</v>
      </c>
      <c r="H37" s="72"/>
      <c r="I37" s="392"/>
      <c r="J37" s="389"/>
      <c r="K37" s="14"/>
      <c r="M37" s="10" t="str">
        <f t="shared" si="2"/>
        <v/>
      </c>
    </row>
    <row r="38" spans="1:13" ht="20.100000000000001" customHeight="1" x14ac:dyDescent="0.25">
      <c r="A38" s="230"/>
      <c r="B38" s="264"/>
      <c r="C38" s="223" t="s">
        <v>100</v>
      </c>
      <c r="D38" s="224"/>
      <c r="E38" s="224"/>
      <c r="F38" s="224"/>
      <c r="G38" s="63">
        <v>0.4</v>
      </c>
      <c r="H38" s="72" t="s">
        <v>65</v>
      </c>
      <c r="I38" s="392"/>
      <c r="J38" s="389"/>
      <c r="K38" s="14"/>
      <c r="M38" s="10">
        <f t="shared" si="2"/>
        <v>0.4</v>
      </c>
    </row>
    <row r="39" spans="1:13" ht="20.100000000000001" customHeight="1" x14ac:dyDescent="0.25">
      <c r="A39" s="230"/>
      <c r="B39" s="264"/>
      <c r="C39" s="223" t="s">
        <v>101</v>
      </c>
      <c r="D39" s="224"/>
      <c r="E39" s="224"/>
      <c r="F39" s="224"/>
      <c r="G39" s="63">
        <v>0.2</v>
      </c>
      <c r="H39" s="72"/>
      <c r="I39" s="392"/>
      <c r="J39" s="389"/>
      <c r="K39" s="14"/>
      <c r="M39" s="10" t="str">
        <f t="shared" si="2"/>
        <v/>
      </c>
    </row>
    <row r="40" spans="1:13" ht="20.100000000000001" customHeight="1" x14ac:dyDescent="0.25">
      <c r="A40" s="230"/>
      <c r="B40" s="265"/>
      <c r="C40" s="234" t="s">
        <v>104</v>
      </c>
      <c r="D40" s="227"/>
      <c r="E40" s="227"/>
      <c r="F40" s="227"/>
      <c r="G40" s="63">
        <v>0</v>
      </c>
      <c r="H40" s="73"/>
      <c r="I40" s="393"/>
      <c r="J40" s="385"/>
      <c r="K40" s="14"/>
      <c r="M40" s="10" t="str">
        <f t="shared" si="2"/>
        <v/>
      </c>
    </row>
    <row r="41" spans="1:13" ht="20.100000000000001" customHeight="1" x14ac:dyDescent="0.25">
      <c r="A41" s="230"/>
      <c r="B41" s="315" t="s">
        <v>173</v>
      </c>
      <c r="C41" s="311" t="s">
        <v>174</v>
      </c>
      <c r="D41" s="312"/>
      <c r="E41" s="312"/>
      <c r="F41" s="312"/>
      <c r="G41" s="61">
        <v>0.4</v>
      </c>
      <c r="H41" s="74"/>
      <c r="I41" s="382">
        <f>IF(AND(M41="",M42="",M43=""),"",MAX(M41:M43))</f>
        <v>0.2</v>
      </c>
      <c r="J41" s="384">
        <v>0.2</v>
      </c>
      <c r="K41" s="14"/>
      <c r="M41" s="10" t="str">
        <f t="shared" si="2"/>
        <v/>
      </c>
    </row>
    <row r="42" spans="1:13" ht="20.100000000000001" customHeight="1" x14ac:dyDescent="0.25">
      <c r="A42" s="230"/>
      <c r="B42" s="252"/>
      <c r="C42" s="223" t="s">
        <v>175</v>
      </c>
      <c r="D42" s="224"/>
      <c r="E42" s="224"/>
      <c r="F42" s="224"/>
      <c r="G42" s="62">
        <v>0.2</v>
      </c>
      <c r="H42" s="75" t="s">
        <v>65</v>
      </c>
      <c r="I42" s="387"/>
      <c r="J42" s="389"/>
      <c r="K42" s="14"/>
      <c r="M42" s="10">
        <f t="shared" si="2"/>
        <v>0.2</v>
      </c>
    </row>
    <row r="43" spans="1:13" ht="20.100000000000001" customHeight="1" x14ac:dyDescent="0.25">
      <c r="A43" s="230"/>
      <c r="B43" s="316"/>
      <c r="C43" s="274" t="s">
        <v>176</v>
      </c>
      <c r="D43" s="275"/>
      <c r="E43" s="275"/>
      <c r="F43" s="275"/>
      <c r="G43" s="64">
        <v>0</v>
      </c>
      <c r="H43" s="76"/>
      <c r="I43" s="383"/>
      <c r="J43" s="385"/>
      <c r="K43" s="14"/>
      <c r="M43" s="10" t="str">
        <f t="shared" si="2"/>
        <v/>
      </c>
    </row>
    <row r="44" spans="1:13" ht="20.100000000000001" customHeight="1" x14ac:dyDescent="0.25">
      <c r="A44" s="230"/>
      <c r="B44" s="252" t="s">
        <v>131</v>
      </c>
      <c r="C44" s="395" t="s">
        <v>145</v>
      </c>
      <c r="D44" s="396"/>
      <c r="E44" s="259" t="s">
        <v>128</v>
      </c>
      <c r="F44" s="260"/>
      <c r="G44" s="22">
        <v>0.3</v>
      </c>
      <c r="H44" s="84"/>
      <c r="I44" s="392">
        <f>IF(AND(M44="",M45="",M46=""),"",MAX(M44:M46))</f>
        <v>0.2</v>
      </c>
      <c r="J44" s="401">
        <v>0.2</v>
      </c>
      <c r="K44" s="14"/>
    </row>
    <row r="45" spans="1:13" ht="20.100000000000001" customHeight="1" x14ac:dyDescent="0.25">
      <c r="A45" s="230"/>
      <c r="B45" s="252"/>
      <c r="C45" s="397"/>
      <c r="D45" s="398"/>
      <c r="E45" s="261" t="s">
        <v>129</v>
      </c>
      <c r="F45" s="262"/>
      <c r="G45" s="19">
        <v>0.2</v>
      </c>
      <c r="H45" s="72" t="s">
        <v>65</v>
      </c>
      <c r="I45" s="392"/>
      <c r="J45" s="402"/>
      <c r="K45" s="14"/>
      <c r="M45" s="10">
        <f t="shared" ref="M45" si="3">IF(H45="","",G45)</f>
        <v>0.2</v>
      </c>
    </row>
    <row r="46" spans="1:13" ht="20.100000000000001" customHeight="1" x14ac:dyDescent="0.25">
      <c r="A46" s="230"/>
      <c r="B46" s="252"/>
      <c r="C46" s="399"/>
      <c r="D46" s="400"/>
      <c r="E46" s="240" t="s">
        <v>130</v>
      </c>
      <c r="F46" s="241"/>
      <c r="G46" s="20">
        <v>0</v>
      </c>
      <c r="H46" s="85"/>
      <c r="I46" s="393"/>
      <c r="J46" s="403"/>
      <c r="K46" s="14"/>
    </row>
    <row r="47" spans="1:13" ht="20.100000000000001" customHeight="1" x14ac:dyDescent="0.25">
      <c r="A47" s="230"/>
      <c r="B47" s="315" t="s">
        <v>134</v>
      </c>
      <c r="C47" s="267" t="s">
        <v>106</v>
      </c>
      <c r="D47" s="268"/>
      <c r="E47" s="268"/>
      <c r="F47" s="269"/>
      <c r="G47" s="61">
        <v>0.6</v>
      </c>
      <c r="H47" s="74"/>
      <c r="I47" s="382">
        <f>IF(AND(M47="",M48="",M49=""),"",MAX(M47:M49))</f>
        <v>0.3</v>
      </c>
      <c r="J47" s="384">
        <v>0.3</v>
      </c>
      <c r="K47" s="14"/>
      <c r="M47" s="10" t="str">
        <f t="shared" si="2"/>
        <v/>
      </c>
    </row>
    <row r="48" spans="1:13" ht="20.100000000000001" customHeight="1" x14ac:dyDescent="0.25">
      <c r="A48" s="230"/>
      <c r="B48" s="252"/>
      <c r="C48" s="271" t="s">
        <v>105</v>
      </c>
      <c r="D48" s="272"/>
      <c r="E48" s="272"/>
      <c r="F48" s="273"/>
      <c r="G48" s="62">
        <v>0.3</v>
      </c>
      <c r="H48" s="75" t="s">
        <v>65</v>
      </c>
      <c r="I48" s="387"/>
      <c r="J48" s="389"/>
      <c r="K48" s="14"/>
      <c r="M48" s="10">
        <f t="shared" si="2"/>
        <v>0.3</v>
      </c>
    </row>
    <row r="49" spans="1:13" ht="20.100000000000001" customHeight="1" thickBot="1" x14ac:dyDescent="0.3">
      <c r="A49" s="230"/>
      <c r="B49" s="316"/>
      <c r="C49" s="274" t="s">
        <v>45</v>
      </c>
      <c r="D49" s="275"/>
      <c r="E49" s="275"/>
      <c r="F49" s="275"/>
      <c r="G49" s="64">
        <v>0</v>
      </c>
      <c r="H49" s="76"/>
      <c r="I49" s="386"/>
      <c r="J49" s="390"/>
      <c r="K49" s="14"/>
      <c r="M49" s="10" t="str">
        <f t="shared" si="2"/>
        <v/>
      </c>
    </row>
    <row r="50" spans="1:13" ht="20.100000000000001" customHeight="1" thickTop="1" x14ac:dyDescent="0.25">
      <c r="A50" s="230"/>
      <c r="B50" s="31" t="s">
        <v>42</v>
      </c>
      <c r="C50" s="32"/>
      <c r="D50" s="33"/>
      <c r="E50" s="33"/>
      <c r="F50" s="34"/>
      <c r="G50" s="68">
        <v>2.5</v>
      </c>
      <c r="H50" s="86"/>
      <c r="I50" s="87">
        <f>SUM(I33:I49)</f>
        <v>1.5</v>
      </c>
      <c r="J50" s="94">
        <v>1.5</v>
      </c>
      <c r="K50" s="14"/>
    </row>
    <row r="51" spans="1:13" ht="20.100000000000001" customHeight="1" x14ac:dyDescent="0.25">
      <c r="A51" s="230"/>
      <c r="B51" s="388" t="s">
        <v>46</v>
      </c>
      <c r="C51" s="215" t="s">
        <v>47</v>
      </c>
      <c r="D51" s="216"/>
      <c r="E51" s="216"/>
      <c r="F51" s="216"/>
      <c r="G51" s="111">
        <v>0.8</v>
      </c>
      <c r="H51" s="71" t="s">
        <v>65</v>
      </c>
      <c r="I51" s="382">
        <f>IF(AND(M51="",M52=""),"",MAX(M51:M52))</f>
        <v>0.8</v>
      </c>
      <c r="J51" s="384">
        <v>0.8</v>
      </c>
      <c r="K51" s="14"/>
      <c r="M51" s="10">
        <f t="shared" si="2"/>
        <v>0.8</v>
      </c>
    </row>
    <row r="52" spans="1:13" ht="20.100000000000001" customHeight="1" x14ac:dyDescent="0.25">
      <c r="A52" s="230"/>
      <c r="B52" s="249"/>
      <c r="C52" s="234" t="s">
        <v>48</v>
      </c>
      <c r="D52" s="227"/>
      <c r="E52" s="227"/>
      <c r="F52" s="227"/>
      <c r="G52" s="64">
        <v>0</v>
      </c>
      <c r="H52" s="73"/>
      <c r="I52" s="383"/>
      <c r="J52" s="385"/>
      <c r="K52" s="14"/>
      <c r="M52" s="10" t="str">
        <f t="shared" si="2"/>
        <v/>
      </c>
    </row>
    <row r="53" spans="1:13" ht="17.25" customHeight="1" x14ac:dyDescent="0.25">
      <c r="A53" s="230"/>
      <c r="B53" s="232" t="s">
        <v>49</v>
      </c>
      <c r="C53" s="215" t="s">
        <v>50</v>
      </c>
      <c r="D53" s="216"/>
      <c r="E53" s="216"/>
      <c r="F53" s="216"/>
      <c r="G53" s="61">
        <v>0.4</v>
      </c>
      <c r="H53" s="71"/>
      <c r="I53" s="382">
        <f>IF(AND(M53="",M54="",M55=""),"",MAX(M53:M55))</f>
        <v>0.2</v>
      </c>
      <c r="J53" s="384">
        <v>0.2</v>
      </c>
      <c r="K53" s="14"/>
      <c r="M53" s="10" t="str">
        <f t="shared" si="2"/>
        <v/>
      </c>
    </row>
    <row r="54" spans="1:13" ht="32.25" customHeight="1" x14ac:dyDescent="0.25">
      <c r="A54" s="230"/>
      <c r="B54" s="238"/>
      <c r="C54" s="243" t="s">
        <v>51</v>
      </c>
      <c r="D54" s="244"/>
      <c r="E54" s="244"/>
      <c r="F54" s="244"/>
      <c r="G54" s="62">
        <v>0.2</v>
      </c>
      <c r="H54" s="72" t="s">
        <v>65</v>
      </c>
      <c r="I54" s="387"/>
      <c r="J54" s="389"/>
      <c r="K54" s="14"/>
      <c r="M54" s="10">
        <f t="shared" si="2"/>
        <v>0.2</v>
      </c>
    </row>
    <row r="55" spans="1:13" ht="17.25" customHeight="1" x14ac:dyDescent="0.25">
      <c r="A55" s="230"/>
      <c r="B55" s="239"/>
      <c r="C55" s="234" t="s">
        <v>52</v>
      </c>
      <c r="D55" s="227"/>
      <c r="E55" s="227"/>
      <c r="F55" s="227"/>
      <c r="G55" s="64">
        <v>0</v>
      </c>
      <c r="H55" s="73"/>
      <c r="I55" s="383"/>
      <c r="J55" s="385"/>
      <c r="K55" s="14"/>
      <c r="M55" s="10" t="str">
        <f t="shared" si="2"/>
        <v/>
      </c>
    </row>
    <row r="56" spans="1:13" ht="17.25" customHeight="1" x14ac:dyDescent="0.25">
      <c r="A56" s="230"/>
      <c r="B56" s="245" t="s">
        <v>53</v>
      </c>
      <c r="C56" s="209" t="s">
        <v>117</v>
      </c>
      <c r="D56" s="210"/>
      <c r="E56" s="215" t="s">
        <v>132</v>
      </c>
      <c r="F56" s="216"/>
      <c r="G56" s="61">
        <v>0.3</v>
      </c>
      <c r="H56" s="71"/>
      <c r="I56" s="382">
        <f>IF(AND(M56="",M57="",M58="",M59=""),"",MAX(M56:M59))</f>
        <v>0.2</v>
      </c>
      <c r="J56" s="384">
        <v>0.2</v>
      </c>
      <c r="K56" s="14"/>
      <c r="M56" s="10" t="str">
        <f t="shared" si="2"/>
        <v/>
      </c>
    </row>
    <row r="57" spans="1:13" ht="17.25" customHeight="1" x14ac:dyDescent="0.25">
      <c r="A57" s="230"/>
      <c r="B57" s="246"/>
      <c r="C57" s="211"/>
      <c r="D57" s="212"/>
      <c r="E57" s="223" t="s">
        <v>133</v>
      </c>
      <c r="F57" s="224"/>
      <c r="G57" s="62">
        <v>0.2</v>
      </c>
      <c r="H57" s="72" t="s">
        <v>65</v>
      </c>
      <c r="I57" s="387"/>
      <c r="J57" s="389"/>
      <c r="K57" s="14"/>
      <c r="M57" s="10">
        <f t="shared" si="2"/>
        <v>0.2</v>
      </c>
    </row>
    <row r="58" spans="1:13" ht="17.25" customHeight="1" x14ac:dyDescent="0.25">
      <c r="A58" s="230"/>
      <c r="B58" s="246"/>
      <c r="C58" s="211"/>
      <c r="D58" s="212"/>
      <c r="E58" s="223" t="s">
        <v>54</v>
      </c>
      <c r="F58" s="224"/>
      <c r="G58" s="69">
        <v>0.1</v>
      </c>
      <c r="H58" s="72"/>
      <c r="I58" s="387"/>
      <c r="J58" s="389"/>
      <c r="K58" s="14"/>
      <c r="M58" s="10" t="str">
        <f t="shared" si="2"/>
        <v/>
      </c>
    </row>
    <row r="59" spans="1:13" ht="17.25" customHeight="1" x14ac:dyDescent="0.25">
      <c r="A59" s="230"/>
      <c r="B59" s="247"/>
      <c r="C59" s="213"/>
      <c r="D59" s="214"/>
      <c r="E59" s="240" t="s">
        <v>55</v>
      </c>
      <c r="F59" s="241"/>
      <c r="G59" s="64">
        <v>0</v>
      </c>
      <c r="H59" s="73"/>
      <c r="I59" s="383"/>
      <c r="J59" s="385"/>
      <c r="K59" s="14"/>
      <c r="M59" s="10" t="str">
        <f t="shared" si="2"/>
        <v/>
      </c>
    </row>
    <row r="60" spans="1:13" ht="17.25" customHeight="1" x14ac:dyDescent="0.25">
      <c r="A60" s="230"/>
      <c r="B60" s="242" t="s">
        <v>56</v>
      </c>
      <c r="C60" s="215" t="s">
        <v>57</v>
      </c>
      <c r="D60" s="216"/>
      <c r="E60" s="216"/>
      <c r="F60" s="216"/>
      <c r="G60" s="61">
        <v>0.5</v>
      </c>
      <c r="H60" s="71"/>
      <c r="I60" s="382">
        <f>IF(AND(M60="",M61=""),"",MAX(M60:M61))</f>
        <v>0</v>
      </c>
      <c r="J60" s="384">
        <v>0</v>
      </c>
      <c r="K60" s="14"/>
      <c r="M60" s="10" t="str">
        <f t="shared" si="2"/>
        <v/>
      </c>
    </row>
    <row r="61" spans="1:13" ht="17.25" customHeight="1" x14ac:dyDescent="0.25">
      <c r="A61" s="230"/>
      <c r="B61" s="233"/>
      <c r="C61" s="234" t="s">
        <v>58</v>
      </c>
      <c r="D61" s="227"/>
      <c r="E61" s="227"/>
      <c r="F61" s="227"/>
      <c r="G61" s="64">
        <v>0</v>
      </c>
      <c r="H61" s="73" t="s">
        <v>65</v>
      </c>
      <c r="I61" s="383"/>
      <c r="J61" s="385"/>
      <c r="K61" s="14"/>
      <c r="M61" s="10">
        <f t="shared" si="2"/>
        <v>0</v>
      </c>
    </row>
    <row r="62" spans="1:13" ht="17.25" customHeight="1" x14ac:dyDescent="0.25">
      <c r="A62" s="230"/>
      <c r="B62" s="232" t="s">
        <v>59</v>
      </c>
      <c r="C62" s="215" t="s">
        <v>85</v>
      </c>
      <c r="D62" s="216"/>
      <c r="E62" s="216"/>
      <c r="F62" s="216"/>
      <c r="G62" s="61">
        <v>0.4</v>
      </c>
      <c r="H62" s="71" t="s">
        <v>65</v>
      </c>
      <c r="I62" s="382">
        <f>IF(AND(M62="",M63=""),"",MAX(M62:M63))</f>
        <v>0.4</v>
      </c>
      <c r="J62" s="384">
        <v>0.4</v>
      </c>
      <c r="K62" s="14"/>
      <c r="M62" s="10">
        <f t="shared" si="2"/>
        <v>0.4</v>
      </c>
    </row>
    <row r="63" spans="1:13" ht="17.25" customHeight="1" x14ac:dyDescent="0.25">
      <c r="A63" s="230"/>
      <c r="B63" s="233"/>
      <c r="C63" s="234" t="s">
        <v>60</v>
      </c>
      <c r="D63" s="227"/>
      <c r="E63" s="227"/>
      <c r="F63" s="227"/>
      <c r="G63" s="64">
        <v>0</v>
      </c>
      <c r="H63" s="73"/>
      <c r="I63" s="383"/>
      <c r="J63" s="385"/>
      <c r="K63" s="14"/>
      <c r="M63" s="10" t="str">
        <f t="shared" si="2"/>
        <v/>
      </c>
    </row>
    <row r="64" spans="1:13" ht="17.25" customHeight="1" x14ac:dyDescent="0.25">
      <c r="A64" s="230"/>
      <c r="B64" s="232" t="s">
        <v>61</v>
      </c>
      <c r="C64" s="215" t="s">
        <v>86</v>
      </c>
      <c r="D64" s="216"/>
      <c r="E64" s="216"/>
      <c r="F64" s="216"/>
      <c r="G64" s="61">
        <v>0.1</v>
      </c>
      <c r="H64" s="71" t="s">
        <v>65</v>
      </c>
      <c r="I64" s="382">
        <f>IF(AND(M64="",M65=""),"",MAX(M64:M65))</f>
        <v>0.1</v>
      </c>
      <c r="J64" s="384">
        <v>0.1</v>
      </c>
      <c r="K64" s="14"/>
      <c r="M64" s="10">
        <f t="shared" si="2"/>
        <v>0.1</v>
      </c>
    </row>
    <row r="65" spans="1:13" ht="17.25" customHeight="1" thickBot="1" x14ac:dyDescent="0.3">
      <c r="A65" s="230"/>
      <c r="B65" s="233"/>
      <c r="C65" s="234" t="s">
        <v>62</v>
      </c>
      <c r="D65" s="227"/>
      <c r="E65" s="227"/>
      <c r="F65" s="227"/>
      <c r="G65" s="64">
        <v>0</v>
      </c>
      <c r="H65" s="81"/>
      <c r="I65" s="386"/>
      <c r="J65" s="385"/>
      <c r="K65" s="14"/>
      <c r="M65" s="10" t="str">
        <f t="shared" si="2"/>
        <v/>
      </c>
    </row>
    <row r="66" spans="1:13" ht="20.100000000000001" customHeight="1" thickTop="1" x14ac:dyDescent="0.25">
      <c r="A66" s="230"/>
      <c r="B66" s="31" t="s">
        <v>42</v>
      </c>
      <c r="C66" s="32"/>
      <c r="D66" s="33"/>
      <c r="E66" s="33"/>
      <c r="F66" s="34"/>
      <c r="G66" s="68">
        <v>2.5</v>
      </c>
      <c r="H66" s="88"/>
      <c r="I66" s="89">
        <f>SUM(I51:I65)</f>
        <v>1.7000000000000002</v>
      </c>
      <c r="J66" s="94">
        <v>1.7</v>
      </c>
      <c r="K66" s="14"/>
    </row>
    <row r="67" spans="1:13" ht="30" customHeight="1" thickBot="1" x14ac:dyDescent="0.3">
      <c r="A67" s="39"/>
      <c r="B67" s="231" t="s">
        <v>63</v>
      </c>
      <c r="C67" s="231"/>
      <c r="D67" s="231"/>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 ref="B19:B20"/>
    <mergeCell ref="C19:F19"/>
    <mergeCell ref="I19:I20"/>
    <mergeCell ref="J19:J20"/>
    <mergeCell ref="C20:F20"/>
    <mergeCell ref="B21:B23"/>
    <mergeCell ref="C21:F21"/>
    <mergeCell ref="I21:I23"/>
    <mergeCell ref="J21:J23"/>
    <mergeCell ref="C22:F22"/>
    <mergeCell ref="C23:F23"/>
    <mergeCell ref="E35:F35"/>
    <mergeCell ref="B36:B40"/>
    <mergeCell ref="C36:F36"/>
    <mergeCell ref="B24:B29"/>
    <mergeCell ref="C24:F24"/>
    <mergeCell ref="I24:I29"/>
    <mergeCell ref="J24:J29"/>
    <mergeCell ref="C25:F25"/>
    <mergeCell ref="C26:F26"/>
    <mergeCell ref="C27:F27"/>
    <mergeCell ref="C28:F28"/>
    <mergeCell ref="C29:F29"/>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67:D67"/>
    <mergeCell ref="B62:B63"/>
    <mergeCell ref="C62:F62"/>
    <mergeCell ref="I62:I63"/>
    <mergeCell ref="J62:J63"/>
    <mergeCell ref="C63:F63"/>
    <mergeCell ref="B64:B65"/>
    <mergeCell ref="C64:F64"/>
    <mergeCell ref="I64:I65"/>
    <mergeCell ref="J64:J65"/>
    <mergeCell ref="C65:F65"/>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7"/>
    <col min="7" max="7" width="10.3984375" style="107" customWidth="1"/>
    <col min="8" max="8" width="11.265625" style="107" customWidth="1"/>
    <col min="9" max="9" width="13.265625" style="107" customWidth="1"/>
    <col min="10" max="16384" width="9" style="107"/>
  </cols>
  <sheetData>
    <row r="2" spans="1:9" ht="16.149999999999999" x14ac:dyDescent="0.25">
      <c r="A2" s="108" t="s">
        <v>89</v>
      </c>
    </row>
    <row r="4" spans="1:9" x14ac:dyDescent="0.25">
      <c r="A4" s="412" t="s">
        <v>88</v>
      </c>
      <c r="B4" s="412"/>
      <c r="C4" s="412"/>
      <c r="D4" s="412"/>
      <c r="E4" s="412"/>
      <c r="F4" s="412"/>
      <c r="G4" s="412"/>
      <c r="H4" s="412"/>
      <c r="I4" s="412"/>
    </row>
    <row r="5" spans="1:9" x14ac:dyDescent="0.25">
      <c r="A5" s="412"/>
      <c r="B5" s="412"/>
      <c r="C5" s="412"/>
      <c r="D5" s="412"/>
      <c r="E5" s="412"/>
      <c r="F5" s="412"/>
      <c r="G5" s="412"/>
      <c r="H5" s="412"/>
      <c r="I5" s="412"/>
    </row>
    <row r="6" spans="1:9" x14ac:dyDescent="0.25">
      <c r="A6" s="412"/>
      <c r="B6" s="412"/>
      <c r="C6" s="412"/>
      <c r="D6" s="412"/>
      <c r="E6" s="412"/>
      <c r="F6" s="412"/>
      <c r="G6" s="412"/>
      <c r="H6" s="412"/>
      <c r="I6" s="412"/>
    </row>
    <row r="29" spans="1:9" x14ac:dyDescent="0.25">
      <c r="A29" s="412" t="s">
        <v>87</v>
      </c>
      <c r="B29" s="412"/>
      <c r="C29" s="412"/>
      <c r="D29" s="412"/>
      <c r="E29" s="412"/>
      <c r="F29" s="412"/>
      <c r="G29" s="412"/>
      <c r="H29" s="412"/>
      <c r="I29" s="412"/>
    </row>
    <row r="30" spans="1:9" x14ac:dyDescent="0.25">
      <c r="A30" s="412"/>
      <c r="B30" s="412"/>
      <c r="C30" s="412"/>
      <c r="D30" s="412"/>
      <c r="E30" s="412"/>
      <c r="F30" s="412"/>
      <c r="G30" s="412"/>
      <c r="H30" s="412"/>
      <c r="I30" s="412"/>
    </row>
    <row r="31" spans="1:9" x14ac:dyDescent="0.25">
      <c r="A31" s="412"/>
      <c r="B31" s="412"/>
      <c r="C31" s="412"/>
      <c r="D31" s="412"/>
      <c r="E31" s="412"/>
      <c r="F31" s="412"/>
      <c r="G31" s="412"/>
      <c r="H31" s="412"/>
      <c r="I31" s="412"/>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2026-01-27T00:25:48Z</cp:lastPrinted>
  <dcterms:created xsi:type="dcterms:W3CDTF">2008-06-13T01:43:29Z</dcterms:created>
  <dcterms:modified xsi:type="dcterms:W3CDTF">2026-01-27T00:25:49Z</dcterms:modified>
</cp:coreProperties>
</file>